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Math, Science, and Engineering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Course'!$A$1:$H$83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3" i="1" l="1"/>
  <c r="G83" i="1" s="1"/>
  <c r="D83" i="1"/>
  <c r="C83" i="1"/>
  <c r="F77" i="1"/>
  <c r="D77" i="1"/>
  <c r="E77" i="1" s="1"/>
  <c r="C77" i="1"/>
  <c r="F71" i="1"/>
  <c r="G71" i="1" s="1"/>
  <c r="E71" i="1"/>
  <c r="D71" i="1"/>
  <c r="C71" i="1"/>
  <c r="F65" i="1"/>
  <c r="D65" i="1"/>
  <c r="C65" i="1"/>
  <c r="F59" i="1"/>
  <c r="D59" i="1"/>
  <c r="C59" i="1"/>
  <c r="E65" i="1" l="1"/>
  <c r="G65" i="1"/>
  <c r="E59" i="1"/>
  <c r="G59" i="1"/>
  <c r="G77" i="1"/>
  <c r="E83" i="1"/>
  <c r="J35" i="2"/>
  <c r="H35" i="2"/>
  <c r="F35" i="2"/>
  <c r="D35" i="2"/>
  <c r="B35" i="2"/>
  <c r="J31" i="2"/>
  <c r="H31" i="2"/>
  <c r="F31" i="2"/>
  <c r="D31" i="2"/>
  <c r="B31" i="2"/>
  <c r="J24" i="2"/>
  <c r="H24" i="2"/>
  <c r="F24" i="2"/>
  <c r="D24" i="2"/>
  <c r="B24" i="2"/>
  <c r="J18" i="2"/>
  <c r="H18" i="2"/>
  <c r="F18" i="2"/>
  <c r="D18" i="2"/>
  <c r="B18" i="2"/>
  <c r="J7" i="2"/>
  <c r="H7" i="2"/>
  <c r="F7" i="2"/>
  <c r="G5" i="2" s="1"/>
  <c r="D7" i="2"/>
  <c r="B7" i="2"/>
  <c r="D8" i="3"/>
  <c r="C8" i="3"/>
  <c r="L4" i="2"/>
  <c r="F53" i="1" l="1"/>
  <c r="D53" i="1"/>
  <c r="C53" i="1"/>
  <c r="F47" i="1"/>
  <c r="D47" i="1"/>
  <c r="C47" i="1"/>
  <c r="F41" i="1"/>
  <c r="D41" i="1"/>
  <c r="C41" i="1"/>
  <c r="F35" i="1"/>
  <c r="D35" i="1"/>
  <c r="C35" i="1"/>
  <c r="F29" i="1"/>
  <c r="D29" i="1"/>
  <c r="C29" i="1"/>
  <c r="F23" i="1"/>
  <c r="G23" i="1" s="1"/>
  <c r="D23" i="1"/>
  <c r="C23" i="1"/>
  <c r="F17" i="1"/>
  <c r="D17" i="1"/>
  <c r="C17" i="1"/>
  <c r="G17" i="1" s="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G22" i="3" s="1"/>
  <c r="D22" i="3"/>
  <c r="C22" i="3"/>
  <c r="F16" i="3"/>
  <c r="D16" i="3"/>
  <c r="C16" i="3"/>
  <c r="F9" i="1"/>
  <c r="D9" i="1"/>
  <c r="C9" i="1"/>
  <c r="F8" i="3"/>
  <c r="F20" i="7"/>
  <c r="D20" i="7"/>
  <c r="C20" i="7"/>
  <c r="C14" i="7"/>
  <c r="D14" i="7"/>
  <c r="F14" i="7"/>
  <c r="F8" i="7"/>
  <c r="D8" i="7"/>
  <c r="E8" i="7" s="1"/>
  <c r="C8" i="7"/>
  <c r="R57" i="9"/>
  <c r="L57" i="9"/>
  <c r="M57" i="9" s="1"/>
  <c r="L51" i="9"/>
  <c r="L45" i="9"/>
  <c r="L39" i="9"/>
  <c r="L33" i="9"/>
  <c r="L27" i="9"/>
  <c r="L21" i="9"/>
  <c r="L9" i="9"/>
  <c r="I9" i="9"/>
  <c r="I15" i="9"/>
  <c r="C21" i="9"/>
  <c r="C15" i="9"/>
  <c r="C9" i="9"/>
  <c r="C33" i="9"/>
  <c r="C39" i="9"/>
  <c r="C45" i="9"/>
  <c r="C51" i="9"/>
  <c r="P57" i="9"/>
  <c r="O57" i="9"/>
  <c r="J57" i="9"/>
  <c r="K57" i="9" s="1"/>
  <c r="I57" i="9"/>
  <c r="F57" i="9"/>
  <c r="D57" i="9"/>
  <c r="C57" i="9"/>
  <c r="R45" i="9"/>
  <c r="S45" i="9" s="1"/>
  <c r="P45" i="9"/>
  <c r="Q45" i="9" s="1"/>
  <c r="O45" i="9"/>
  <c r="J45" i="9"/>
  <c r="I45" i="9"/>
  <c r="F45" i="9"/>
  <c r="D45" i="9"/>
  <c r="E45" i="9" s="1"/>
  <c r="R51" i="9"/>
  <c r="P51" i="9"/>
  <c r="O51" i="9"/>
  <c r="J51" i="9"/>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K51" i="9" l="1"/>
  <c r="M51" i="9"/>
  <c r="G53" i="1"/>
  <c r="E41" i="1"/>
  <c r="E59" i="3"/>
  <c r="G41" i="3"/>
  <c r="E41" i="3"/>
  <c r="E29" i="3"/>
  <c r="G29" i="3"/>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21" i="2"/>
  <c r="G20" i="2"/>
  <c r="G24" i="2" s="1"/>
  <c r="G23" i="2"/>
  <c r="G22" i="2"/>
  <c r="E6" i="2"/>
  <c r="E5" i="2"/>
  <c r="E4" i="2"/>
  <c r="C34" i="2"/>
  <c r="C33" i="2"/>
  <c r="E26" i="2"/>
  <c r="E30" i="2"/>
  <c r="E29" i="2"/>
  <c r="E28" i="2"/>
  <c r="E27" i="2"/>
  <c r="E23" i="2"/>
  <c r="E21" i="2"/>
  <c r="E20" i="2"/>
  <c r="E22" i="2"/>
  <c r="G17" i="2"/>
  <c r="G9" i="2"/>
  <c r="G16" i="2"/>
  <c r="G15" i="2"/>
  <c r="G14" i="2"/>
  <c r="G13" i="2"/>
  <c r="G12" i="2"/>
  <c r="G11" i="2"/>
  <c r="G10" i="2"/>
  <c r="G31" i="2" l="1"/>
  <c r="E31" i="2"/>
  <c r="K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<sst xmlns="http://schemas.openxmlformats.org/spreadsheetml/2006/main" count="1200" uniqueCount="116">
  <si>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</si>
  <si>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</si>
  <si>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</si>
  <si>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</si>
  <si>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</si>
  <si>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</si>
  <si>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</si>
  <si>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</si>
  <si>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</si>
  <si>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</si>
  <si>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</si>
  <si>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</si>
  <si>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</si>
  <si>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</si>
  <si>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</si>
  <si>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</si>
  <si>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</si>
  <si>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</si>
  <si>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</si>
  <si>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</si>
  <si>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</si>
  <si>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</si>
  <si>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</si>
  <si>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</si>
  <si>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</si>
  <si>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</si>
  <si>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</si>
  <si>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</si>
  <si>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</si>
  <si>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</si>
  <si>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</si>
  <si>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</si>
  <si>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</si>
  <si>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</si>
  <si>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</si>
  <si>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</si>
  <si>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</si>
  <si>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</si>
  <si>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</si>
  <si>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</si>
  <si>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</si>
  <si>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</si>
  <si>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</si>
  <si>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</si>
  <si>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</si>
  <si>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</si>
  <si>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</si>
  <si>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</si>
  <si>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</si>
  <si>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</si>
  <si>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</si>
  <si>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</si>
  <si>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</si>
  <si>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</si>
  <si>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</si>
  <si>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</si>
  <si>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</si>
  <si>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</si>
  <si>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</si>
  <si>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</si>
  <si>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</si>
  <si>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</si>
  <si>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</si>
  <si>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</si>
  <si>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</si>
  <si>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</si>
  <si>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</si>
  <si>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</si>
  <si>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</si>
  <si>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</si>
  <si>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</si>
  <si>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</si>
  <si>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</si>
  <si>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</si>
  <si>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</si>
  <si>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</si>
  <si>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</si>
  <si>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</si>
  <si>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</si>
  <si>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</si>
  <si>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</si>
  <si>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</si>
  <si>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</si>
  <si>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</si>
  <si>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</si>
  <si>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</si>
  <si>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</si>
  <si>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</si>
  <si>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</si>
  <si>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</si>
  <si>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</si>
  <si>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</si>
  <si>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</si>
  <si>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</si>
  <si>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</si>
  <si>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</si>
  <si>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</si>
  <si>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</si>
  <si>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Biology</t>
  </si>
  <si>
    <t>Biology
Success and Retention Rates by Demographics</t>
  </si>
  <si>
    <t>Biology
Success and Retention Rates by Course</t>
  </si>
  <si>
    <t>Biology
Success and Retention Rates by Distance Education (DE) Status</t>
  </si>
  <si>
    <t>Biology
Success and Retention Rates by Distance Education Status and Race/Ethnicity</t>
  </si>
  <si>
    <t>Biology
Productivity</t>
  </si>
  <si>
    <t>BIO-122 : The Secret Life of Plants</t>
  </si>
  <si>
    <t>BIO-130 : General Biology I</t>
  </si>
  <si>
    <t>BIO-131 : General Biology I Laboratory</t>
  </si>
  <si>
    <t>BIO-133 : Ethnoecology</t>
  </si>
  <si>
    <t>BIO-134 : Ethnobotany</t>
  </si>
  <si>
    <t>BIO-140 : Human Anatomy</t>
  </si>
  <si>
    <t>BIO-141 : Human Physiology</t>
  </si>
  <si>
    <t>BIO-141L : Lab in Human Physiology</t>
  </si>
  <si>
    <t>BIO-152 : Paramedical Microbiology</t>
  </si>
  <si>
    <t>BIO-230 : Cellular/Molecular/Evolu Bio</t>
  </si>
  <si>
    <t>BIO-240 : Ecology/Evol/Organismal Bio</t>
  </si>
  <si>
    <t>BIO-251 : Human Dissection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</si>
</sst>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2" fontId="0" fillId="0" borderId="6"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AE"/>
      <color rgb="FFFFFF66"/>
      <color rgb="FFE3DE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276225</xdr:colOff>
      <xdr:row>0</xdr:row>
      <xdr:rowOff>152400</xdr:rowOff>
    </xdr:from>
    <xdr:to>
      <xdr:col>9</xdr:col>
      <xdr:colOff>218549</xdr:colOff>
      <xdr:row>6</xdr:row>
      <xdr:rowOff>28305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324850" y="1524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4</v>
      </c>
      <c r="B1" s="23" t="s">
        <v>64</v>
      </c>
    </row>
    <row r="2" spans="1:2" ht="30" customHeight="1" x14ac:dyDescent="0.25">
      <c r="A2" s="63" t="s">
        <v>63</v>
      </c>
      <c r="B2" s="61" t="s">
        <v>71</v>
      </c>
    </row>
    <row r="3" spans="1:2" ht="45" x14ac:dyDescent="0.25">
      <c r="A3" s="61" t="s">
        <v>51</v>
      </c>
      <c r="B3" s="61" t="s">
        <v>80</v>
      </c>
    </row>
    <row r="4" spans="1:2" x14ac:dyDescent="0.25">
      <c r="A4" s="123" t="s">
        <v>85</v>
      </c>
      <c r="B4" s="124"/>
    </row>
    <row r="5" spans="1:2" ht="30" customHeight="1" x14ac:dyDescent="0.25">
      <c r="A5" s="61" t="s">
        <v>52</v>
      </c>
      <c r="B5" s="61" t="s">
        <v>72</v>
      </c>
    </row>
    <row r="6" spans="1:2" ht="45" x14ac:dyDescent="0.25">
      <c r="A6" s="61" t="s">
        <v>49</v>
      </c>
      <c r="B6" s="61" t="s">
        <v>70</v>
      </c>
    </row>
    <row r="7" spans="1:2" ht="30" customHeight="1" x14ac:dyDescent="0.25">
      <c r="A7" s="61" t="s">
        <v>53</v>
      </c>
      <c r="B7" s="61" t="s">
        <v>69</v>
      </c>
    </row>
    <row r="8" spans="1:2" ht="45" customHeight="1" x14ac:dyDescent="0.25">
      <c r="A8" s="61" t="s">
        <v>3</v>
      </c>
      <c r="B8" s="61" t="s">
        <v>68</v>
      </c>
    </row>
    <row r="9" spans="1:2" ht="60" customHeight="1" x14ac:dyDescent="0.25">
      <c r="A9" s="61" t="s">
        <v>50</v>
      </c>
      <c r="B9" s="61" t="s">
        <v>86</v>
      </c>
    </row>
    <row r="10" spans="1:2" x14ac:dyDescent="0.25">
      <c r="A10" s="123" t="s">
        <v>84</v>
      </c>
      <c r="B10" s="124"/>
    </row>
    <row r="11" spans="1:2" ht="30" customHeight="1" x14ac:dyDescent="0.25">
      <c r="A11" s="61" t="s">
        <v>45</v>
      </c>
      <c r="B11" s="61" t="s">
        <v>66</v>
      </c>
    </row>
    <row r="12" spans="1:2" ht="30" customHeight="1" x14ac:dyDescent="0.25">
      <c r="A12" s="61" t="s">
        <v>55</v>
      </c>
      <c r="B12" s="61" t="s">
        <v>65</v>
      </c>
    </row>
    <row r="13" spans="1:2" ht="30" customHeight="1" x14ac:dyDescent="0.25">
      <c r="A13" s="61" t="s">
        <v>54</v>
      </c>
      <c r="B13" s="61" t="s">
        <v>67</v>
      </c>
    </row>
    <row r="14" spans="1:2" x14ac:dyDescent="0.25">
      <c r="A14" s="123" t="s">
        <v>83</v>
      </c>
      <c r="B14" s="124"/>
    </row>
    <row r="15" spans="1:2" ht="30" customHeight="1" x14ac:dyDescent="0.25">
      <c r="A15" s="61" t="s">
        <v>33</v>
      </c>
      <c r="B15" s="61" t="s">
        <v>87</v>
      </c>
    </row>
    <row r="16" spans="1:2" ht="30" customHeight="1" x14ac:dyDescent="0.25">
      <c r="A16" s="61" t="s">
        <v>73</v>
      </c>
      <c r="B16" s="61" t="s">
        <v>74</v>
      </c>
    </row>
    <row r="17" spans="1:2" ht="60" x14ac:dyDescent="0.25">
      <c r="A17" s="61" t="s">
        <v>88</v>
      </c>
      <c r="B17" s="61" t="s">
        <v>75</v>
      </c>
    </row>
    <row r="18" spans="1:2" ht="75" x14ac:dyDescent="0.25">
      <c r="A18" s="61" t="s">
        <v>89</v>
      </c>
      <c r="B18" s="61" t="s">
        <v>76</v>
      </c>
    </row>
    <row r="19" spans="1:2" ht="30" customHeight="1" x14ac:dyDescent="0.25">
      <c r="A19" s="61" t="s">
        <v>93</v>
      </c>
      <c r="B19" s="61" t="s">
        <v>79</v>
      </c>
    </row>
    <row r="20" spans="1:2" ht="60" x14ac:dyDescent="0.25">
      <c r="A20" s="61" t="s">
        <v>35</v>
      </c>
      <c r="B20" s="61" t="s">
        <v>78</v>
      </c>
    </row>
    <row r="21" spans="1:2" ht="30" customHeight="1" x14ac:dyDescent="0.25">
      <c r="A21" s="61" t="s">
        <v>90</v>
      </c>
      <c r="B21" s="61" t="s">
        <v>77</v>
      </c>
    </row>
    <row r="22" spans="1:2" ht="45" customHeight="1" x14ac:dyDescent="0.25">
      <c r="A22" s="61" t="s">
        <v>51</v>
      </c>
      <c r="B22" s="61" t="s">
        <v>80</v>
      </c>
    </row>
    <row r="23" spans="1:2" ht="30" customHeight="1" x14ac:dyDescent="0.25">
      <c r="A23" s="61" t="s">
        <v>36</v>
      </c>
      <c r="B23" s="61" t="s">
        <v>81</v>
      </c>
    </row>
    <row r="24" spans="1:2" ht="30" customHeight="1" x14ac:dyDescent="0.25">
      <c r="A24" s="61" t="s">
        <v>37</v>
      </c>
      <c r="B24" s="61"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6" t="s">
        <v>98</v>
      </c>
      <c r="B1" s="126"/>
      <c r="C1" s="126"/>
      <c r="D1" s="126"/>
      <c r="E1" s="126"/>
      <c r="F1" s="126"/>
      <c r="G1" s="126"/>
      <c r="H1" s="126"/>
      <c r="I1" s="126"/>
      <c r="J1" s="126"/>
      <c r="K1" s="126"/>
      <c r="L1" s="126"/>
      <c r="M1" s="126"/>
    </row>
    <row r="2" spans="1:13" x14ac:dyDescent="0.25">
      <c r="A2" s="127" t="s">
        <v>63</v>
      </c>
      <c r="B2" s="127"/>
      <c r="C2" s="127"/>
      <c r="D2" s="127"/>
      <c r="E2" s="127"/>
      <c r="F2" s="127"/>
      <c r="G2" s="127"/>
      <c r="H2" s="127"/>
      <c r="I2" s="127"/>
      <c r="J2" s="127"/>
      <c r="K2" s="127"/>
      <c r="L2" s="127"/>
      <c r="M2" s="127"/>
    </row>
    <row r="3" spans="1:13" s="24" customFormat="1" ht="30" x14ac:dyDescent="0.25">
      <c r="A3" s="51" t="s">
        <v>10</v>
      </c>
      <c r="B3" s="125" t="s">
        <v>0</v>
      </c>
      <c r="C3" s="125"/>
      <c r="D3" s="125" t="s">
        <v>1</v>
      </c>
      <c r="E3" s="125"/>
      <c r="F3" s="125" t="s">
        <v>2</v>
      </c>
      <c r="G3" s="125"/>
      <c r="H3" s="125" t="s">
        <v>48</v>
      </c>
      <c r="I3" s="125"/>
      <c r="J3" s="125" t="s">
        <v>47</v>
      </c>
      <c r="K3" s="125"/>
      <c r="L3" s="50" t="s">
        <v>31</v>
      </c>
      <c r="M3" s="50" t="s">
        <v>96</v>
      </c>
    </row>
    <row r="4" spans="1:13" x14ac:dyDescent="0.25">
      <c r="A4" s="16" t="s">
        <v>11</v>
      </c>
      <c r="B4" s="112">
        <v>565</v>
      </c>
      <c r="C4" s="9">
        <f>IFERROR(B4/B$7, "--")</f>
        <v>0.65092165898617516</v>
      </c>
      <c r="D4" s="112">
        <v>622</v>
      </c>
      <c r="E4" s="9">
        <f t="shared" ref="E4:E6" si="0">IFERROR(D4/D$7, "--")</f>
        <v>0.62891809908998986</v>
      </c>
      <c r="F4" s="112">
        <v>651</v>
      </c>
      <c r="G4" s="9">
        <f t="shared" ref="G4:G6" si="1">IFERROR(F4/F$7, "--")</f>
        <v>0.65824064711830133</v>
      </c>
      <c r="H4" s="112">
        <v>661</v>
      </c>
      <c r="I4" s="9">
        <f t="shared" ref="I4:I6" si="2">IFERROR(H4/H$7, "--")</f>
        <v>0.64677103718199613</v>
      </c>
      <c r="J4" s="112">
        <v>581</v>
      </c>
      <c r="K4" s="9">
        <f t="shared" ref="K4:K6" si="3">IFERROR(J4/J$7, "--")</f>
        <v>0.64412416851441245</v>
      </c>
      <c r="L4" s="9">
        <f>IFERROR((J4-B4)/B4, "--")</f>
        <v>2.831858407079646E-2</v>
      </c>
      <c r="M4" s="111"/>
    </row>
    <row r="5" spans="1:13" x14ac:dyDescent="0.25">
      <c r="A5" s="16" t="s">
        <v>12</v>
      </c>
      <c r="B5" s="112">
        <v>301</v>
      </c>
      <c r="C5" s="9">
        <f t="shared" ref="C5" si="4">IFERROR(B5/B$7, "--")</f>
        <v>0.34677419354838712</v>
      </c>
      <c r="D5" s="112">
        <v>362</v>
      </c>
      <c r="E5" s="9">
        <f t="shared" si="0"/>
        <v>0.36602628918099089</v>
      </c>
      <c r="F5" s="112">
        <v>326</v>
      </c>
      <c r="G5" s="9">
        <f>IFERROR(F5/F$7, "--")</f>
        <v>0.32962588473205257</v>
      </c>
      <c r="H5" s="112">
        <v>354</v>
      </c>
      <c r="I5" s="9">
        <f t="shared" si="2"/>
        <v>0.34637964774951074</v>
      </c>
      <c r="J5" s="112">
        <v>312</v>
      </c>
      <c r="K5" s="9">
        <f t="shared" si="3"/>
        <v>0.34589800443458979</v>
      </c>
      <c r="L5" s="9">
        <f>IFERROR((J5-B5)/B5, "--")</f>
        <v>3.6544850498338874E-2</v>
      </c>
      <c r="M5" s="111"/>
    </row>
    <row r="6" spans="1:13" x14ac:dyDescent="0.25">
      <c r="A6" s="16" t="s">
        <v>13</v>
      </c>
      <c r="B6" s="112">
        <v>2</v>
      </c>
      <c r="C6" s="9">
        <f>IFERROR(B6/B$7, "--")</f>
        <v>2.304147465437788E-3</v>
      </c>
      <c r="D6" s="112">
        <v>5</v>
      </c>
      <c r="E6" s="9">
        <f t="shared" si="0"/>
        <v>5.0556117290192111E-3</v>
      </c>
      <c r="F6" s="112">
        <v>12</v>
      </c>
      <c r="G6" s="9">
        <f t="shared" si="1"/>
        <v>1.2133468149646108E-2</v>
      </c>
      <c r="H6" s="112">
        <v>7</v>
      </c>
      <c r="I6" s="9">
        <f t="shared" si="2"/>
        <v>6.8493150684931503E-3</v>
      </c>
      <c r="J6" s="112">
        <v>9</v>
      </c>
      <c r="K6" s="9">
        <f t="shared" si="3"/>
        <v>9.9778270509977823E-3</v>
      </c>
      <c r="L6" s="9">
        <f>IFERROR((J6-B6)/B6, "--")</f>
        <v>3.5</v>
      </c>
      <c r="M6" s="111"/>
    </row>
    <row r="7" spans="1:13" x14ac:dyDescent="0.25">
      <c r="A7" s="101" t="s">
        <v>30</v>
      </c>
      <c r="B7" s="17">
        <f t="shared" ref="B7:K7" si="5">IFERROR(SUM(B4:B6), "--")</f>
        <v>868</v>
      </c>
      <c r="C7" s="18">
        <f t="shared" si="5"/>
        <v>1</v>
      </c>
      <c r="D7" s="17">
        <f t="shared" si="5"/>
        <v>989</v>
      </c>
      <c r="E7" s="18">
        <f t="shared" si="5"/>
        <v>1</v>
      </c>
      <c r="F7" s="17">
        <f t="shared" si="5"/>
        <v>989</v>
      </c>
      <c r="G7" s="18">
        <f t="shared" si="5"/>
        <v>1</v>
      </c>
      <c r="H7" s="17">
        <f t="shared" si="5"/>
        <v>1022</v>
      </c>
      <c r="I7" s="18">
        <f t="shared" si="5"/>
        <v>1</v>
      </c>
      <c r="J7" s="17">
        <f t="shared" si="5"/>
        <v>902</v>
      </c>
      <c r="K7" s="18">
        <f t="shared" si="5"/>
        <v>1</v>
      </c>
      <c r="L7" s="18">
        <f>IFERROR((J7-B7)/B7, "--")</f>
        <v>3.9170506912442393E-2</v>
      </c>
      <c r="M7" s="111"/>
    </row>
    <row r="8" spans="1:13" s="24" customFormat="1" ht="30" x14ac:dyDescent="0.25">
      <c r="A8" s="51" t="s">
        <v>22</v>
      </c>
      <c r="B8" s="125" t="s">
        <v>0</v>
      </c>
      <c r="C8" s="125"/>
      <c r="D8" s="125" t="s">
        <v>1</v>
      </c>
      <c r="E8" s="125"/>
      <c r="F8" s="125" t="s">
        <v>2</v>
      </c>
      <c r="G8" s="125"/>
      <c r="H8" s="125" t="s">
        <v>48</v>
      </c>
      <c r="I8" s="125"/>
      <c r="J8" s="125" t="s">
        <v>47</v>
      </c>
      <c r="K8" s="125"/>
      <c r="L8" s="50" t="s">
        <v>31</v>
      </c>
      <c r="M8" s="50" t="s">
        <v>96</v>
      </c>
    </row>
    <row r="9" spans="1:13" x14ac:dyDescent="0.25">
      <c r="A9" s="16" t="s">
        <v>14</v>
      </c>
      <c r="B9" s="112">
        <v>48</v>
      </c>
      <c r="C9" s="9">
        <f t="shared" ref="C9:C17" si="6">IFERROR(B9/B$18, "--")</f>
        <v>5.5299539170506916E-2</v>
      </c>
      <c r="D9" s="112">
        <v>48</v>
      </c>
      <c r="E9" s="9">
        <f>IFERROR(D9/D$18, "--")</f>
        <v>4.8533872598584431E-2</v>
      </c>
      <c r="F9" s="112">
        <v>42</v>
      </c>
      <c r="G9" s="9">
        <f t="shared" ref="G9:G17" si="7">IFERROR(F9/F$18, "--")</f>
        <v>4.2467138523761376E-2</v>
      </c>
      <c r="H9" s="112">
        <v>54</v>
      </c>
      <c r="I9" s="9">
        <f t="shared" ref="I9:I17" si="8">IFERROR(H9/H$18, "--")</f>
        <v>5.2837573385518588E-2</v>
      </c>
      <c r="J9" s="112">
        <v>42</v>
      </c>
      <c r="K9" s="9">
        <f t="shared" ref="K9:K17" si="9">IFERROR(J9/J$18, "--")</f>
        <v>4.6563192904656318E-2</v>
      </c>
      <c r="L9" s="9">
        <f t="shared" ref="L9:L17" si="10">IFERROR((J9-B9)/B9, "--")</f>
        <v>-0.125</v>
      </c>
      <c r="M9" s="111"/>
    </row>
    <row r="10" spans="1:13" x14ac:dyDescent="0.25">
      <c r="A10" s="16" t="s">
        <v>15</v>
      </c>
      <c r="B10" s="112">
        <v>4</v>
      </c>
      <c r="C10" s="9">
        <f t="shared" si="6"/>
        <v>4.608294930875576E-3</v>
      </c>
      <c r="D10" s="112">
        <v>2</v>
      </c>
      <c r="E10" s="9">
        <f t="shared" ref="E10:E17" si="11">IFERROR(D10/D$18, "--")</f>
        <v>2.0222446916076846E-3</v>
      </c>
      <c r="F10" s="112">
        <v>2</v>
      </c>
      <c r="G10" s="9">
        <f t="shared" si="7"/>
        <v>2.0222446916076846E-3</v>
      </c>
      <c r="H10" s="112">
        <v>7</v>
      </c>
      <c r="I10" s="9">
        <f t="shared" si="8"/>
        <v>6.8493150684931503E-3</v>
      </c>
      <c r="J10" s="112">
        <v>1</v>
      </c>
      <c r="K10" s="9">
        <f>IFERROR(J10/J$18, "--")</f>
        <v>1.1086474501108647E-3</v>
      </c>
      <c r="L10" s="9">
        <f>IFERROR((J10-B10)/B10, "--")</f>
        <v>-0.75</v>
      </c>
      <c r="M10" s="111"/>
    </row>
    <row r="11" spans="1:13" x14ac:dyDescent="0.25">
      <c r="A11" s="16" t="s">
        <v>16</v>
      </c>
      <c r="B11" s="112">
        <v>30</v>
      </c>
      <c r="C11" s="9">
        <f t="shared" si="6"/>
        <v>3.4562211981566823E-2</v>
      </c>
      <c r="D11" s="112">
        <v>38</v>
      </c>
      <c r="E11" s="9">
        <f t="shared" si="11"/>
        <v>3.8422649140546009E-2</v>
      </c>
      <c r="F11" s="112">
        <v>39</v>
      </c>
      <c r="G11" s="9">
        <f t="shared" si="7"/>
        <v>3.9433771486349849E-2</v>
      </c>
      <c r="H11" s="112">
        <v>43</v>
      </c>
      <c r="I11" s="9">
        <f t="shared" si="8"/>
        <v>4.2074363992172209E-2</v>
      </c>
      <c r="J11" s="112">
        <v>25</v>
      </c>
      <c r="K11" s="9">
        <f t="shared" si="9"/>
        <v>2.771618625277162E-2</v>
      </c>
      <c r="L11" s="9">
        <f t="shared" si="10"/>
        <v>-0.16666666666666666</v>
      </c>
      <c r="M11" s="111"/>
    </row>
    <row r="12" spans="1:13" x14ac:dyDescent="0.25">
      <c r="A12" s="16" t="s">
        <v>17</v>
      </c>
      <c r="B12" s="112">
        <v>44</v>
      </c>
      <c r="C12" s="9">
        <f t="shared" si="6"/>
        <v>5.0691244239631339E-2</v>
      </c>
      <c r="D12" s="112">
        <v>43</v>
      </c>
      <c r="E12" s="9">
        <f t="shared" si="11"/>
        <v>4.3478260869565216E-2</v>
      </c>
      <c r="F12" s="112">
        <v>44</v>
      </c>
      <c r="G12" s="9">
        <f t="shared" si="7"/>
        <v>4.4489383215369056E-2</v>
      </c>
      <c r="H12" s="112">
        <v>45</v>
      </c>
      <c r="I12" s="9">
        <f t="shared" si="8"/>
        <v>4.4031311154598823E-2</v>
      </c>
      <c r="J12" s="112">
        <v>39</v>
      </c>
      <c r="K12" s="9">
        <f t="shared" si="9"/>
        <v>4.3237250554323724E-2</v>
      </c>
      <c r="L12" s="9">
        <f t="shared" si="10"/>
        <v>-0.11363636363636363</v>
      </c>
      <c r="M12" s="111"/>
    </row>
    <row r="13" spans="1:13" x14ac:dyDescent="0.25">
      <c r="A13" s="16" t="s">
        <v>92</v>
      </c>
      <c r="B13" s="112">
        <v>315</v>
      </c>
      <c r="C13" s="9">
        <f t="shared" si="6"/>
        <v>0.36290322580645162</v>
      </c>
      <c r="D13" s="112">
        <v>365</v>
      </c>
      <c r="E13" s="9">
        <f t="shared" si="11"/>
        <v>0.36905965621840242</v>
      </c>
      <c r="F13" s="112">
        <v>333</v>
      </c>
      <c r="G13" s="9">
        <f t="shared" si="7"/>
        <v>0.33670374115267948</v>
      </c>
      <c r="H13" s="112">
        <v>391</v>
      </c>
      <c r="I13" s="9">
        <f t="shared" si="8"/>
        <v>0.38258317025440314</v>
      </c>
      <c r="J13" s="112">
        <v>335</v>
      </c>
      <c r="K13" s="9">
        <f t="shared" si="9"/>
        <v>0.37139689578713969</v>
      </c>
      <c r="L13" s="9">
        <f t="shared" si="10"/>
        <v>6.3492063492063489E-2</v>
      </c>
      <c r="M13" s="111"/>
    </row>
    <row r="14" spans="1:13" x14ac:dyDescent="0.25">
      <c r="A14" s="16" t="s">
        <v>18</v>
      </c>
      <c r="B14" s="112">
        <v>4</v>
      </c>
      <c r="C14" s="9">
        <f t="shared" si="6"/>
        <v>4.608294930875576E-3</v>
      </c>
      <c r="D14" s="112">
        <v>2</v>
      </c>
      <c r="E14" s="9">
        <f t="shared" si="11"/>
        <v>2.0222446916076846E-3</v>
      </c>
      <c r="F14" s="112">
        <v>5</v>
      </c>
      <c r="G14" s="9">
        <f t="shared" si="7"/>
        <v>5.0556117290192111E-3</v>
      </c>
      <c r="H14" s="112">
        <v>5</v>
      </c>
      <c r="I14" s="9">
        <f t="shared" si="8"/>
        <v>4.8923679060665359E-3</v>
      </c>
      <c r="J14" s="112">
        <v>5</v>
      </c>
      <c r="K14" s="9">
        <f t="shared" si="9"/>
        <v>5.5432372505543242E-3</v>
      </c>
      <c r="L14" s="9">
        <f t="shared" si="10"/>
        <v>0.25</v>
      </c>
      <c r="M14" s="111"/>
    </row>
    <row r="15" spans="1:13" x14ac:dyDescent="0.25">
      <c r="A15" s="16" t="s">
        <v>19</v>
      </c>
      <c r="B15" s="112">
        <v>341</v>
      </c>
      <c r="C15" s="9">
        <f t="shared" si="6"/>
        <v>0.39285714285714285</v>
      </c>
      <c r="D15" s="112">
        <v>412</v>
      </c>
      <c r="E15" s="9">
        <f t="shared" si="11"/>
        <v>0.416582406471183</v>
      </c>
      <c r="F15" s="112">
        <v>451</v>
      </c>
      <c r="G15" s="9">
        <f t="shared" si="7"/>
        <v>0.45601617795753285</v>
      </c>
      <c r="H15" s="112">
        <v>398</v>
      </c>
      <c r="I15" s="9">
        <f t="shared" si="8"/>
        <v>0.38943248532289626</v>
      </c>
      <c r="J15" s="112">
        <v>388</v>
      </c>
      <c r="K15" s="9">
        <f t="shared" si="9"/>
        <v>0.43015521064301554</v>
      </c>
      <c r="L15" s="9">
        <f t="shared" si="10"/>
        <v>0.1378299120234604</v>
      </c>
      <c r="M15" s="111"/>
    </row>
    <row r="16" spans="1:13" x14ac:dyDescent="0.25">
      <c r="A16" s="16" t="s">
        <v>20</v>
      </c>
      <c r="B16" s="112">
        <v>67</v>
      </c>
      <c r="C16" s="9">
        <f t="shared" si="6"/>
        <v>7.7188940092165897E-2</v>
      </c>
      <c r="D16" s="112">
        <v>68</v>
      </c>
      <c r="E16" s="9">
        <f t="shared" si="11"/>
        <v>6.8756319514661268E-2</v>
      </c>
      <c r="F16" s="112">
        <v>60</v>
      </c>
      <c r="G16" s="9">
        <f t="shared" si="7"/>
        <v>6.0667340748230533E-2</v>
      </c>
      <c r="H16" s="112">
        <v>75</v>
      </c>
      <c r="I16" s="9">
        <f t="shared" si="8"/>
        <v>7.3385518590998039E-2</v>
      </c>
      <c r="J16" s="112">
        <v>61</v>
      </c>
      <c r="K16" s="9">
        <f t="shared" si="9"/>
        <v>6.7627494456762749E-2</v>
      </c>
      <c r="L16" s="9">
        <f t="shared" si="10"/>
        <v>-8.9552238805970144E-2</v>
      </c>
      <c r="M16" s="111"/>
    </row>
    <row r="17" spans="1:13" x14ac:dyDescent="0.25">
      <c r="A17" s="16" t="s">
        <v>21</v>
      </c>
      <c r="B17" s="112">
        <v>15</v>
      </c>
      <c r="C17" s="9">
        <f t="shared" si="6"/>
        <v>1.7281105990783412E-2</v>
      </c>
      <c r="D17" s="112">
        <v>11</v>
      </c>
      <c r="E17" s="9">
        <f t="shared" si="11"/>
        <v>1.1122345803842264E-2</v>
      </c>
      <c r="F17" s="112">
        <v>13</v>
      </c>
      <c r="G17" s="9">
        <f t="shared" si="7"/>
        <v>1.314459049544995E-2</v>
      </c>
      <c r="H17" s="112">
        <v>4</v>
      </c>
      <c r="I17" s="9">
        <f t="shared" si="8"/>
        <v>3.9138943248532287E-3</v>
      </c>
      <c r="J17" s="112">
        <v>6</v>
      </c>
      <c r="K17" s="9">
        <f t="shared" si="9"/>
        <v>6.6518847006651885E-3</v>
      </c>
      <c r="L17" s="9">
        <f t="shared" si="10"/>
        <v>-0.6</v>
      </c>
      <c r="M17" s="111"/>
    </row>
    <row r="18" spans="1:13" x14ac:dyDescent="0.25">
      <c r="A18" s="101" t="s">
        <v>30</v>
      </c>
      <c r="B18" s="17">
        <f t="shared" ref="B18:K18" si="12">IFERROR(SUM(B9:B17), "--")</f>
        <v>868</v>
      </c>
      <c r="C18" s="18">
        <f t="shared" si="12"/>
        <v>1</v>
      </c>
      <c r="D18" s="17">
        <f t="shared" si="12"/>
        <v>989</v>
      </c>
      <c r="E18" s="18">
        <f t="shared" si="12"/>
        <v>1</v>
      </c>
      <c r="F18" s="17">
        <f t="shared" si="12"/>
        <v>989</v>
      </c>
      <c r="G18" s="18">
        <f t="shared" si="12"/>
        <v>1</v>
      </c>
      <c r="H18" s="17">
        <f t="shared" si="12"/>
        <v>1022</v>
      </c>
      <c r="I18" s="18">
        <f t="shared" si="12"/>
        <v>1</v>
      </c>
      <c r="J18" s="17">
        <f t="shared" si="12"/>
        <v>902</v>
      </c>
      <c r="K18" s="18">
        <f t="shared" si="12"/>
        <v>1</v>
      </c>
      <c r="L18" s="18">
        <f>IFERROR((J18-B18)/B18, "--")</f>
        <v>3.9170506912442393E-2</v>
      </c>
      <c r="M18" s="111"/>
    </row>
    <row r="19" spans="1:13" s="24" customFormat="1" ht="30" x14ac:dyDescent="0.25">
      <c r="A19" s="51" t="s">
        <v>5</v>
      </c>
      <c r="B19" s="125" t="s">
        <v>0</v>
      </c>
      <c r="C19" s="125"/>
      <c r="D19" s="125" t="s">
        <v>1</v>
      </c>
      <c r="E19" s="125"/>
      <c r="F19" s="125" t="s">
        <v>2</v>
      </c>
      <c r="G19" s="125"/>
      <c r="H19" s="125" t="s">
        <v>48</v>
      </c>
      <c r="I19" s="125"/>
      <c r="J19" s="125" t="s">
        <v>47</v>
      </c>
      <c r="K19" s="125"/>
      <c r="L19" s="50" t="s">
        <v>31</v>
      </c>
      <c r="M19" s="50" t="s">
        <v>96</v>
      </c>
    </row>
    <row r="20" spans="1:13" x14ac:dyDescent="0.25">
      <c r="A20" s="16" t="s">
        <v>6</v>
      </c>
      <c r="B20" s="112">
        <v>168</v>
      </c>
      <c r="C20" s="9">
        <f>IFERROR(B20/B$24, "--")</f>
        <v>0.19354838709677419</v>
      </c>
      <c r="D20" s="112">
        <v>222</v>
      </c>
      <c r="E20" s="9">
        <f t="shared" ref="E20:E23" si="13">IFERROR(D20/D$24, "--")</f>
        <v>0.224469160768453</v>
      </c>
      <c r="F20" s="112">
        <v>217</v>
      </c>
      <c r="G20" s="9">
        <f t="shared" ref="G20:G23" si="14">IFERROR(F20/F$24, "--")</f>
        <v>0.21941354903943378</v>
      </c>
      <c r="H20" s="112">
        <v>277</v>
      </c>
      <c r="I20" s="9">
        <f t="shared" ref="I20:I23" si="15">IFERROR(H20/H$24, "--")</f>
        <v>0.27103718199608612</v>
      </c>
      <c r="J20" s="112">
        <v>252</v>
      </c>
      <c r="K20" s="9">
        <f t="shared" ref="K20:K23" si="16">IFERROR(J20/J$24, "--")</f>
        <v>0.2793791574279379</v>
      </c>
      <c r="L20" s="9">
        <f t="shared" ref="L20:L24" si="17">IFERROR((J20-B20)/B20, "--")</f>
        <v>0.5</v>
      </c>
      <c r="M20" s="111"/>
    </row>
    <row r="21" spans="1:13" x14ac:dyDescent="0.25">
      <c r="A21" s="16" t="s">
        <v>7</v>
      </c>
      <c r="B21" s="112">
        <v>470</v>
      </c>
      <c r="C21" s="9">
        <f t="shared" ref="C21:C23" si="18">IFERROR(B21/B$24, "--")</f>
        <v>0.54147465437788023</v>
      </c>
      <c r="D21" s="112">
        <v>526</v>
      </c>
      <c r="E21" s="9">
        <f t="shared" si="13"/>
        <v>0.53185035389282098</v>
      </c>
      <c r="F21" s="112">
        <v>497</v>
      </c>
      <c r="G21" s="9">
        <f t="shared" si="14"/>
        <v>0.50252780586450962</v>
      </c>
      <c r="H21" s="112">
        <v>458</v>
      </c>
      <c r="I21" s="9">
        <f t="shared" si="15"/>
        <v>0.44814090019569469</v>
      </c>
      <c r="J21" s="112">
        <v>395</v>
      </c>
      <c r="K21" s="9">
        <f t="shared" si="16"/>
        <v>0.43791574279379158</v>
      </c>
      <c r="L21" s="9">
        <f t="shared" si="17"/>
        <v>-0.15957446808510639</v>
      </c>
      <c r="M21" s="111"/>
    </row>
    <row r="22" spans="1:13" x14ac:dyDescent="0.25">
      <c r="A22" s="16" t="s">
        <v>8</v>
      </c>
      <c r="B22" s="112">
        <v>174</v>
      </c>
      <c r="C22" s="9">
        <f t="shared" si="18"/>
        <v>0.20046082949308755</v>
      </c>
      <c r="D22" s="112">
        <v>203</v>
      </c>
      <c r="E22" s="9">
        <f t="shared" si="13"/>
        <v>0.20525783619817997</v>
      </c>
      <c r="F22" s="112">
        <v>227</v>
      </c>
      <c r="G22" s="9">
        <f t="shared" si="14"/>
        <v>0.22952477249747219</v>
      </c>
      <c r="H22" s="112">
        <v>236</v>
      </c>
      <c r="I22" s="9">
        <f t="shared" si="15"/>
        <v>0.2309197651663405</v>
      </c>
      <c r="J22" s="112">
        <v>199</v>
      </c>
      <c r="K22" s="9">
        <f t="shared" si="16"/>
        <v>0.22062084257206208</v>
      </c>
      <c r="L22" s="9">
        <f t="shared" si="17"/>
        <v>0.14367816091954022</v>
      </c>
      <c r="M22" s="111"/>
    </row>
    <row r="23" spans="1:13" x14ac:dyDescent="0.25">
      <c r="A23" s="16" t="s">
        <v>9</v>
      </c>
      <c r="B23" s="112">
        <v>56</v>
      </c>
      <c r="C23" s="9">
        <f t="shared" si="18"/>
        <v>6.4516129032258063E-2</v>
      </c>
      <c r="D23" s="112">
        <v>38</v>
      </c>
      <c r="E23" s="9">
        <f t="shared" si="13"/>
        <v>3.8422649140546009E-2</v>
      </c>
      <c r="F23" s="112">
        <v>48</v>
      </c>
      <c r="G23" s="9">
        <f t="shared" si="14"/>
        <v>4.8533872598584431E-2</v>
      </c>
      <c r="H23" s="112">
        <v>51</v>
      </c>
      <c r="I23" s="9">
        <f t="shared" si="15"/>
        <v>4.9902152641878667E-2</v>
      </c>
      <c r="J23" s="112">
        <v>56</v>
      </c>
      <c r="K23" s="9">
        <f t="shared" si="16"/>
        <v>6.2084257206208429E-2</v>
      </c>
      <c r="L23" s="9">
        <f t="shared" si="17"/>
        <v>0</v>
      </c>
      <c r="M23" s="111"/>
    </row>
    <row r="24" spans="1:13" x14ac:dyDescent="0.25">
      <c r="A24" s="101" t="s">
        <v>30</v>
      </c>
      <c r="B24" s="17">
        <f t="shared" ref="B24:K24" si="19">IFERROR(SUM(B20:B23), "--")</f>
        <v>868</v>
      </c>
      <c r="C24" s="18">
        <f t="shared" si="19"/>
        <v>1</v>
      </c>
      <c r="D24" s="17">
        <f t="shared" si="19"/>
        <v>989</v>
      </c>
      <c r="E24" s="18">
        <f t="shared" si="19"/>
        <v>1</v>
      </c>
      <c r="F24" s="17">
        <f t="shared" si="19"/>
        <v>989</v>
      </c>
      <c r="G24" s="18">
        <f t="shared" si="19"/>
        <v>1</v>
      </c>
      <c r="H24" s="17">
        <f t="shared" si="19"/>
        <v>1022</v>
      </c>
      <c r="I24" s="18">
        <f t="shared" si="19"/>
        <v>1</v>
      </c>
      <c r="J24" s="17">
        <f t="shared" si="19"/>
        <v>902</v>
      </c>
      <c r="K24" s="18">
        <f t="shared" si="19"/>
        <v>1</v>
      </c>
      <c r="L24" s="18">
        <f t="shared" si="17"/>
        <v>3.9170506912442393E-2</v>
      </c>
      <c r="M24" s="111"/>
    </row>
    <row r="25" spans="1:13" s="24" customFormat="1" ht="30" x14ac:dyDescent="0.25">
      <c r="A25" s="51" t="s">
        <v>57</v>
      </c>
      <c r="B25" s="125" t="s">
        <v>0</v>
      </c>
      <c r="C25" s="125"/>
      <c r="D25" s="125" t="s">
        <v>1</v>
      </c>
      <c r="E25" s="125"/>
      <c r="F25" s="125" t="s">
        <v>2</v>
      </c>
      <c r="G25" s="125"/>
      <c r="H25" s="125" t="s">
        <v>48</v>
      </c>
      <c r="I25" s="125"/>
      <c r="J25" s="125" t="s">
        <v>47</v>
      </c>
      <c r="K25" s="125"/>
      <c r="L25" s="50" t="s">
        <v>31</v>
      </c>
      <c r="M25" s="50" t="s">
        <v>96</v>
      </c>
    </row>
    <row r="26" spans="1:13" x14ac:dyDescent="0.25">
      <c r="A26" s="16" t="s">
        <v>23</v>
      </c>
      <c r="B26" s="7">
        <v>459</v>
      </c>
      <c r="C26" s="9">
        <f>IFERROR(B26/B$31, "--")</f>
        <v>0.52880184331797231</v>
      </c>
      <c r="D26" s="7">
        <v>584</v>
      </c>
      <c r="E26" s="9">
        <f t="shared" ref="E26:E30" si="20">IFERROR(D26/D$31, "--")</f>
        <v>0.59049544994944392</v>
      </c>
      <c r="F26" s="7">
        <v>604</v>
      </c>
      <c r="G26" s="9">
        <f t="shared" ref="G26:G30" si="21">IFERROR(F26/F$31, "--")</f>
        <v>0.61071789686552069</v>
      </c>
      <c r="H26" s="7">
        <v>609</v>
      </c>
      <c r="I26" s="9">
        <f t="shared" ref="I26:I30" si="22">IFERROR(H26/H$31, "--")</f>
        <v>0.59589041095890416</v>
      </c>
      <c r="J26" s="7">
        <v>541</v>
      </c>
      <c r="K26" s="9">
        <f t="shared" ref="K26:K30" si="23">IFERROR(J26/J$31, "--")</f>
        <v>0.59977827050997778</v>
      </c>
      <c r="L26" s="9">
        <f t="shared" ref="L26:L31" si="24">IFERROR((J26-B26)/B26, "--")</f>
        <v>0.1786492374727669</v>
      </c>
      <c r="M26" s="111"/>
    </row>
    <row r="27" spans="1:13" x14ac:dyDescent="0.25">
      <c r="A27" s="16" t="s">
        <v>24</v>
      </c>
      <c r="B27" s="7">
        <v>177</v>
      </c>
      <c r="C27" s="9">
        <f t="shared" ref="C27:C30" si="25">IFERROR(B27/B$31, "--")</f>
        <v>0.20391705069124424</v>
      </c>
      <c r="D27" s="7">
        <v>192</v>
      </c>
      <c r="E27" s="9">
        <f t="shared" si="20"/>
        <v>0.19413549039433772</v>
      </c>
      <c r="F27" s="7">
        <v>167</v>
      </c>
      <c r="G27" s="9">
        <f t="shared" si="21"/>
        <v>0.16885743174924167</v>
      </c>
      <c r="H27" s="7">
        <v>158</v>
      </c>
      <c r="I27" s="9">
        <f t="shared" si="22"/>
        <v>0.15459882583170254</v>
      </c>
      <c r="J27" s="7">
        <v>156</v>
      </c>
      <c r="K27" s="9">
        <f t="shared" si="23"/>
        <v>0.17294900221729489</v>
      </c>
      <c r="L27" s="9">
        <f t="shared" si="24"/>
        <v>-0.11864406779661017</v>
      </c>
      <c r="M27" s="111"/>
    </row>
    <row r="28" spans="1:13" x14ac:dyDescent="0.25">
      <c r="A28" s="16" t="s">
        <v>25</v>
      </c>
      <c r="B28" s="7">
        <v>93</v>
      </c>
      <c r="C28" s="9">
        <f t="shared" si="25"/>
        <v>0.10714285714285714</v>
      </c>
      <c r="D28" s="7">
        <v>96</v>
      </c>
      <c r="E28" s="9">
        <f t="shared" si="20"/>
        <v>9.7067745197168862E-2</v>
      </c>
      <c r="F28" s="7">
        <v>126</v>
      </c>
      <c r="G28" s="9">
        <f t="shared" si="21"/>
        <v>0.12740141557128412</v>
      </c>
      <c r="H28" s="7">
        <v>109</v>
      </c>
      <c r="I28" s="9">
        <f t="shared" si="22"/>
        <v>0.10665362035225048</v>
      </c>
      <c r="J28" s="7">
        <v>98</v>
      </c>
      <c r="K28" s="9">
        <f t="shared" si="23"/>
        <v>0.10864745011086474</v>
      </c>
      <c r="L28" s="9">
        <f t="shared" si="24"/>
        <v>5.3763440860215055E-2</v>
      </c>
      <c r="M28" s="111"/>
    </row>
    <row r="29" spans="1:13" x14ac:dyDescent="0.25">
      <c r="A29" s="16" t="s">
        <v>26</v>
      </c>
      <c r="B29" s="7">
        <v>10</v>
      </c>
      <c r="C29" s="9">
        <f t="shared" si="25"/>
        <v>1.1520737327188941E-2</v>
      </c>
      <c r="D29" s="7">
        <v>13</v>
      </c>
      <c r="E29" s="9">
        <f t="shared" si="20"/>
        <v>1.314459049544995E-2</v>
      </c>
      <c r="F29" s="7">
        <v>7</v>
      </c>
      <c r="G29" s="9">
        <f t="shared" si="21"/>
        <v>7.0778564206268957E-3</v>
      </c>
      <c r="H29" s="7">
        <v>8</v>
      </c>
      <c r="I29" s="9">
        <f t="shared" si="22"/>
        <v>7.8277886497064575E-3</v>
      </c>
      <c r="J29" s="7">
        <v>12</v>
      </c>
      <c r="K29" s="9">
        <f t="shared" si="23"/>
        <v>1.3303769401330377E-2</v>
      </c>
      <c r="L29" s="9">
        <f t="shared" si="24"/>
        <v>0.2</v>
      </c>
      <c r="M29" s="111"/>
    </row>
    <row r="30" spans="1:13" x14ac:dyDescent="0.25">
      <c r="A30" s="16" t="s">
        <v>27</v>
      </c>
      <c r="B30" s="7">
        <v>129</v>
      </c>
      <c r="C30" s="9">
        <f t="shared" si="25"/>
        <v>0.14861751152073732</v>
      </c>
      <c r="D30" s="7">
        <v>104</v>
      </c>
      <c r="E30" s="9">
        <f t="shared" si="20"/>
        <v>0.1051567239635996</v>
      </c>
      <c r="F30" s="7">
        <v>85</v>
      </c>
      <c r="G30" s="9">
        <f t="shared" si="21"/>
        <v>8.5945399393326599E-2</v>
      </c>
      <c r="H30" s="7">
        <v>138</v>
      </c>
      <c r="I30" s="9">
        <f t="shared" si="22"/>
        <v>0.13502935420743639</v>
      </c>
      <c r="J30" s="7">
        <v>95</v>
      </c>
      <c r="K30" s="9">
        <f t="shared" si="23"/>
        <v>0.10532150776053215</v>
      </c>
      <c r="L30" s="9">
        <f t="shared" si="24"/>
        <v>-0.26356589147286824</v>
      </c>
      <c r="M30" s="111"/>
    </row>
    <row r="31" spans="1:13" x14ac:dyDescent="0.25">
      <c r="A31" s="101" t="s">
        <v>30</v>
      </c>
      <c r="B31" s="17">
        <f t="shared" ref="B31:K31" si="26">IFERROR(SUM(B26:B30), "--")</f>
        <v>868</v>
      </c>
      <c r="C31" s="18">
        <f t="shared" si="26"/>
        <v>0.99999999999999989</v>
      </c>
      <c r="D31" s="17">
        <f t="shared" si="26"/>
        <v>989</v>
      </c>
      <c r="E31" s="18">
        <f t="shared" si="26"/>
        <v>1</v>
      </c>
      <c r="F31" s="17">
        <f t="shared" si="26"/>
        <v>989</v>
      </c>
      <c r="G31" s="18">
        <f t="shared" si="26"/>
        <v>1</v>
      </c>
      <c r="H31" s="17">
        <f t="shared" si="26"/>
        <v>1022</v>
      </c>
      <c r="I31" s="18">
        <f t="shared" si="26"/>
        <v>1</v>
      </c>
      <c r="J31" s="17">
        <f t="shared" si="26"/>
        <v>902</v>
      </c>
      <c r="K31" s="18">
        <f t="shared" si="26"/>
        <v>1</v>
      </c>
      <c r="L31" s="18">
        <f t="shared" si="24"/>
        <v>3.9170506912442393E-2</v>
      </c>
      <c r="M31" s="111"/>
    </row>
    <row r="32" spans="1:13" s="24" customFormat="1" ht="30" x14ac:dyDescent="0.25">
      <c r="A32" s="51" t="s">
        <v>28</v>
      </c>
      <c r="B32" s="125" t="s">
        <v>0</v>
      </c>
      <c r="C32" s="125"/>
      <c r="D32" s="125" t="s">
        <v>1</v>
      </c>
      <c r="E32" s="125"/>
      <c r="F32" s="125" t="s">
        <v>2</v>
      </c>
      <c r="G32" s="125"/>
      <c r="H32" s="125" t="s">
        <v>48</v>
      </c>
      <c r="I32" s="125"/>
      <c r="J32" s="125" t="s">
        <v>47</v>
      </c>
      <c r="K32" s="125"/>
      <c r="L32" s="50" t="s">
        <v>31</v>
      </c>
      <c r="M32" s="50" t="s">
        <v>96</v>
      </c>
    </row>
    <row r="33" spans="1:14" x14ac:dyDescent="0.25">
      <c r="A33" s="16" t="s">
        <v>95</v>
      </c>
      <c r="B33" s="112">
        <v>400</v>
      </c>
      <c r="C33" s="9">
        <f>IFERROR(B33/B$35, "--")</f>
        <v>0.46082949308755761</v>
      </c>
      <c r="D33" s="112">
        <v>421</v>
      </c>
      <c r="E33" s="9">
        <f>IFERROR(D33/D$35, "--")</f>
        <v>0.42568250758341758</v>
      </c>
      <c r="F33" s="112">
        <v>449</v>
      </c>
      <c r="G33" s="9">
        <f>IFERROR(F33/F$35, "--")</f>
        <v>0.45399393326592519</v>
      </c>
      <c r="H33" s="112">
        <v>505</v>
      </c>
      <c r="I33" s="9">
        <f>IFERROR(H33/H$35, "--")</f>
        <v>0.49412915851272016</v>
      </c>
      <c r="J33" s="112">
        <v>455</v>
      </c>
      <c r="K33" s="9">
        <f>IFERROR(J33/J$35, "--")</f>
        <v>0.50443458980044342</v>
      </c>
      <c r="L33" s="9">
        <f t="shared" ref="L33:L35" si="27">IFERROR((J33-B33)/B33, "--")</f>
        <v>0.13750000000000001</v>
      </c>
      <c r="M33" s="111"/>
    </row>
    <row r="34" spans="1:14" x14ac:dyDescent="0.25">
      <c r="A34" s="16" t="s">
        <v>29</v>
      </c>
      <c r="B34" s="112">
        <v>468</v>
      </c>
      <c r="C34" s="9">
        <f>IFERROR(B34/B$35, "--")</f>
        <v>0.53917050691244239</v>
      </c>
      <c r="D34" s="112">
        <v>568</v>
      </c>
      <c r="E34" s="9">
        <f>IFERROR(D34/D$35, "--")</f>
        <v>0.57431749241658236</v>
      </c>
      <c r="F34" s="112">
        <v>540</v>
      </c>
      <c r="G34" s="9">
        <f>IFERROR(F34/F$35, "--")</f>
        <v>0.54600606673407481</v>
      </c>
      <c r="H34" s="112">
        <v>517</v>
      </c>
      <c r="I34" s="9">
        <f>IFERROR(H34/H$35, "--")</f>
        <v>0.5058708414872799</v>
      </c>
      <c r="J34" s="112">
        <v>447</v>
      </c>
      <c r="K34" s="9">
        <f>IFERROR(J34/J$35, "--")</f>
        <v>0.49556541019955652</v>
      </c>
      <c r="L34" s="9">
        <f t="shared" si="27"/>
        <v>-4.4871794871794872E-2</v>
      </c>
      <c r="M34" s="111"/>
    </row>
    <row r="35" spans="1:14" x14ac:dyDescent="0.25">
      <c r="A35" s="101" t="s">
        <v>30</v>
      </c>
      <c r="B35" s="17">
        <f t="shared" ref="B35:K35" si="28">IFERROR(SUM(B33:B34), "--")</f>
        <v>868</v>
      </c>
      <c r="C35" s="18">
        <f t="shared" si="28"/>
        <v>1</v>
      </c>
      <c r="D35" s="17">
        <f t="shared" si="28"/>
        <v>989</v>
      </c>
      <c r="E35" s="18">
        <f t="shared" si="28"/>
        <v>1</v>
      </c>
      <c r="F35" s="17">
        <f t="shared" si="28"/>
        <v>989</v>
      </c>
      <c r="G35" s="18">
        <f t="shared" si="28"/>
        <v>1</v>
      </c>
      <c r="H35" s="17">
        <f t="shared" si="28"/>
        <v>1022</v>
      </c>
      <c r="I35" s="18">
        <f t="shared" si="28"/>
        <v>1</v>
      </c>
      <c r="J35" s="17">
        <f t="shared" si="28"/>
        <v>902</v>
      </c>
      <c r="K35" s="18">
        <f t="shared" si="28"/>
        <v>1</v>
      </c>
      <c r="L35" s="18">
        <f t="shared" si="27"/>
        <v>3.9170506912442393E-2</v>
      </c>
      <c r="M35" s="111"/>
    </row>
    <row r="36" spans="1:14" x14ac:dyDescent="0.25">
      <c r="A36" s="128" t="s">
        <v>97</v>
      </c>
      <c r="B36" s="129"/>
      <c r="C36" s="129"/>
      <c r="D36" s="129"/>
      <c r="E36" s="129"/>
      <c r="F36" s="129"/>
      <c r="G36" s="129"/>
      <c r="H36" s="129"/>
      <c r="I36" s="129"/>
      <c r="J36" s="129"/>
      <c r="K36" s="129"/>
      <c r="L36" s="129"/>
      <c r="M36" s="130"/>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37" t="s">
        <v>99</v>
      </c>
      <c r="B1" s="138"/>
      <c r="C1" s="138"/>
      <c r="D1" s="138"/>
      <c r="E1" s="138"/>
      <c r="F1" s="138"/>
      <c r="G1" s="138"/>
      <c r="H1" s="138"/>
    </row>
    <row r="2" spans="1:8" ht="30" x14ac:dyDescent="0.25">
      <c r="A2" s="104" t="s">
        <v>44</v>
      </c>
      <c r="B2" s="66" t="s">
        <v>4</v>
      </c>
      <c r="C2" s="65" t="s">
        <v>51</v>
      </c>
      <c r="D2" s="65" t="s">
        <v>52</v>
      </c>
      <c r="E2" s="65" t="s">
        <v>49</v>
      </c>
      <c r="F2" s="65" t="s">
        <v>53</v>
      </c>
      <c r="G2" s="65" t="s">
        <v>3</v>
      </c>
      <c r="H2" s="65" t="s">
        <v>50</v>
      </c>
    </row>
    <row r="3" spans="1:8" ht="15" customHeight="1" x14ac:dyDescent="0.25">
      <c r="A3" s="139" t="s">
        <v>98</v>
      </c>
      <c r="B3" s="7" t="s">
        <v>0</v>
      </c>
      <c r="C3" s="4">
        <v>1096</v>
      </c>
      <c r="D3" s="4">
        <v>905</v>
      </c>
      <c r="E3" s="15">
        <v>0.8257299270072993</v>
      </c>
      <c r="F3" s="4">
        <v>770</v>
      </c>
      <c r="G3" s="15">
        <v>0.70255474452554745</v>
      </c>
      <c r="H3" s="14" t="s">
        <v>32</v>
      </c>
    </row>
    <row r="4" spans="1:8" ht="15" customHeight="1" x14ac:dyDescent="0.25">
      <c r="A4" s="140"/>
      <c r="B4" s="7" t="s">
        <v>1</v>
      </c>
      <c r="C4" s="4">
        <v>1263</v>
      </c>
      <c r="D4" s="4">
        <v>1069</v>
      </c>
      <c r="E4" s="5">
        <v>0.84639746634996038</v>
      </c>
      <c r="F4" s="4">
        <v>864</v>
      </c>
      <c r="G4" s="5">
        <v>0.68408551068883605</v>
      </c>
      <c r="H4" s="6" t="s">
        <v>32</v>
      </c>
    </row>
    <row r="5" spans="1:8" ht="15" customHeight="1" x14ac:dyDescent="0.25">
      <c r="A5" s="140"/>
      <c r="B5" s="7" t="s">
        <v>2</v>
      </c>
      <c r="C5" s="4">
        <v>1270</v>
      </c>
      <c r="D5" s="4">
        <v>1084</v>
      </c>
      <c r="E5" s="5">
        <v>0.85354330708661419</v>
      </c>
      <c r="F5" s="4">
        <v>875</v>
      </c>
      <c r="G5" s="5">
        <v>0.6889763779527559</v>
      </c>
      <c r="H5" s="6" t="s">
        <v>32</v>
      </c>
    </row>
    <row r="6" spans="1:8" ht="15" customHeight="1" x14ac:dyDescent="0.25">
      <c r="A6" s="140"/>
      <c r="B6" s="7" t="s">
        <v>48</v>
      </c>
      <c r="C6" s="4">
        <v>1301</v>
      </c>
      <c r="D6" s="4">
        <v>1077</v>
      </c>
      <c r="E6" s="5">
        <v>0.82782475019215984</v>
      </c>
      <c r="F6" s="4">
        <v>875</v>
      </c>
      <c r="G6" s="5">
        <v>0.67255956956187546</v>
      </c>
      <c r="H6" s="6" t="s">
        <v>32</v>
      </c>
    </row>
    <row r="7" spans="1:8" ht="15" customHeight="1" x14ac:dyDescent="0.25">
      <c r="A7" s="140"/>
      <c r="B7" s="7" t="s">
        <v>47</v>
      </c>
      <c r="C7" s="4">
        <v>1147</v>
      </c>
      <c r="D7" s="4">
        <v>964</v>
      </c>
      <c r="E7" s="5">
        <v>0.84045335658238884</v>
      </c>
      <c r="F7" s="4">
        <v>772</v>
      </c>
      <c r="G7" s="5">
        <v>0.67306015693112464</v>
      </c>
      <c r="H7" s="6" t="s">
        <v>32</v>
      </c>
    </row>
    <row r="8" spans="1:8" ht="15" customHeight="1" x14ac:dyDescent="0.25">
      <c r="A8" s="141"/>
      <c r="B8" s="54" t="s">
        <v>30</v>
      </c>
      <c r="C8" s="17">
        <f>IFERROR(SUM(C3:C7), "--")</f>
        <v>6077</v>
      </c>
      <c r="D8" s="17">
        <f>IFERROR(SUM(D3:D7), "--")</f>
        <v>5099</v>
      </c>
      <c r="E8" s="102">
        <f>IFERROR(D8/C8, "--" )</f>
        <v>0.83906532828698366</v>
      </c>
      <c r="F8" s="17">
        <f>IFERROR(SUM(F3:F7), "--")</f>
        <v>4156</v>
      </c>
      <c r="G8" s="102">
        <f>IFERROR(F8/C8, "--" )</f>
        <v>0.6838900773407931</v>
      </c>
      <c r="H8" s="103" t="s">
        <v>32</v>
      </c>
    </row>
    <row r="9" spans="1:8" ht="15" customHeight="1" x14ac:dyDescent="0.25">
      <c r="A9" s="105"/>
      <c r="B9" s="67"/>
      <c r="C9" s="67"/>
      <c r="D9" s="67"/>
      <c r="E9" s="67"/>
      <c r="F9" s="67"/>
      <c r="G9" s="67"/>
      <c r="H9" s="67"/>
    </row>
    <row r="10" spans="1:8" s="24" customFormat="1" ht="30" x14ac:dyDescent="0.25">
      <c r="A10" s="49" t="s">
        <v>10</v>
      </c>
      <c r="B10" s="2" t="s">
        <v>4</v>
      </c>
      <c r="C10" s="65" t="s">
        <v>51</v>
      </c>
      <c r="D10" s="65" t="s">
        <v>52</v>
      </c>
      <c r="E10" s="65" t="s">
        <v>49</v>
      </c>
      <c r="F10" s="65" t="s">
        <v>53</v>
      </c>
      <c r="G10" s="65" t="s">
        <v>3</v>
      </c>
      <c r="H10" s="65" t="s">
        <v>50</v>
      </c>
    </row>
    <row r="11" spans="1:8" x14ac:dyDescent="0.25">
      <c r="A11" s="151" t="s">
        <v>11</v>
      </c>
      <c r="B11" s="7" t="s">
        <v>0</v>
      </c>
      <c r="C11" s="4">
        <v>719</v>
      </c>
      <c r="D11" s="4">
        <v>596</v>
      </c>
      <c r="E11" s="5">
        <v>0.82892906815020861</v>
      </c>
      <c r="F11" s="4">
        <v>507</v>
      </c>
      <c r="G11" s="5">
        <v>0.7051460361613352</v>
      </c>
      <c r="H11" s="6">
        <v>2.7505902192242835</v>
      </c>
    </row>
    <row r="12" spans="1:8" x14ac:dyDescent="0.25">
      <c r="A12" s="152"/>
      <c r="B12" s="7" t="s">
        <v>1</v>
      </c>
      <c r="C12" s="4">
        <v>809</v>
      </c>
      <c r="D12" s="4">
        <v>681</v>
      </c>
      <c r="E12" s="5">
        <v>0.8417799752781211</v>
      </c>
      <c r="F12" s="4">
        <v>558</v>
      </c>
      <c r="G12" s="5">
        <v>0.68974042027194071</v>
      </c>
      <c r="H12" s="6">
        <v>2.6458333333333335</v>
      </c>
    </row>
    <row r="13" spans="1:8" x14ac:dyDescent="0.25">
      <c r="A13" s="152"/>
      <c r="B13" s="7" t="s">
        <v>2</v>
      </c>
      <c r="C13" s="4">
        <v>846</v>
      </c>
      <c r="D13" s="4">
        <v>711</v>
      </c>
      <c r="E13" s="5">
        <v>0.84042553191489366</v>
      </c>
      <c r="F13" s="4">
        <v>582</v>
      </c>
      <c r="G13" s="5">
        <v>0.68794326241134751</v>
      </c>
      <c r="H13" s="6">
        <v>2.6279661016949154</v>
      </c>
    </row>
    <row r="14" spans="1:8" x14ac:dyDescent="0.25">
      <c r="A14" s="152"/>
      <c r="B14" s="7" t="s">
        <v>48</v>
      </c>
      <c r="C14" s="4">
        <v>848</v>
      </c>
      <c r="D14" s="4">
        <v>700</v>
      </c>
      <c r="E14" s="5">
        <v>0.82547169811320753</v>
      </c>
      <c r="F14" s="4">
        <v>572</v>
      </c>
      <c r="G14" s="5">
        <v>0.67452830188679247</v>
      </c>
      <c r="H14" s="6">
        <v>2.5875542691751079</v>
      </c>
    </row>
    <row r="15" spans="1:8" x14ac:dyDescent="0.25">
      <c r="A15" s="152"/>
      <c r="B15" s="7" t="s">
        <v>47</v>
      </c>
      <c r="C15" s="4">
        <v>751</v>
      </c>
      <c r="D15" s="4">
        <v>631</v>
      </c>
      <c r="E15" s="5">
        <v>0.84021304926764317</v>
      </c>
      <c r="F15" s="4">
        <v>506</v>
      </c>
      <c r="G15" s="5">
        <v>0.67376830892143813</v>
      </c>
      <c r="H15" s="6">
        <v>2.5478260869565221</v>
      </c>
    </row>
    <row r="16" spans="1:8" x14ac:dyDescent="0.25">
      <c r="A16" s="153"/>
      <c r="B16" s="54" t="s">
        <v>30</v>
      </c>
      <c r="C16" s="17">
        <f>IFERROR(SUM(C11:C15), "--")</f>
        <v>3973</v>
      </c>
      <c r="D16" s="17">
        <f>IFERROR(SUM(D11:D15), "--")</f>
        <v>3319</v>
      </c>
      <c r="E16" s="102">
        <f>IFERROR(D16/C16, "--" )</f>
        <v>0.83538887490561287</v>
      </c>
      <c r="F16" s="17">
        <f>IFERROR(SUM(F11:F15), "--")</f>
        <v>2725</v>
      </c>
      <c r="G16" s="102">
        <f>IFERROR(F16/C16, "--" )</f>
        <v>0.68587968789327969</v>
      </c>
      <c r="H16" s="103" t="s">
        <v>32</v>
      </c>
    </row>
    <row r="17" spans="1:8" x14ac:dyDescent="0.25">
      <c r="A17" s="148" t="s">
        <v>12</v>
      </c>
      <c r="B17" s="87" t="s">
        <v>0</v>
      </c>
      <c r="C17" s="88">
        <v>374</v>
      </c>
      <c r="D17" s="88">
        <v>306</v>
      </c>
      <c r="E17" s="90">
        <v>0.81818181818181823</v>
      </c>
      <c r="F17" s="88">
        <v>260</v>
      </c>
      <c r="G17" s="90">
        <v>0.69518716577540107</v>
      </c>
      <c r="H17" s="89">
        <v>2.668421052631579</v>
      </c>
    </row>
    <row r="18" spans="1:8" x14ac:dyDescent="0.25">
      <c r="A18" s="149"/>
      <c r="B18" s="87" t="s">
        <v>1</v>
      </c>
      <c r="C18" s="88">
        <v>449</v>
      </c>
      <c r="D18" s="88">
        <v>383</v>
      </c>
      <c r="E18" s="90">
        <v>0.85300668151447656</v>
      </c>
      <c r="F18" s="88">
        <v>301</v>
      </c>
      <c r="G18" s="90">
        <v>0.6703786191536748</v>
      </c>
      <c r="H18" s="89">
        <v>2.464041994750656</v>
      </c>
    </row>
    <row r="19" spans="1:8" x14ac:dyDescent="0.25">
      <c r="A19" s="149"/>
      <c r="B19" s="87" t="s">
        <v>2</v>
      </c>
      <c r="C19" s="88">
        <v>407</v>
      </c>
      <c r="D19" s="88">
        <v>356</v>
      </c>
      <c r="E19" s="90">
        <v>0.87469287469287471</v>
      </c>
      <c r="F19" s="88">
        <v>279</v>
      </c>
      <c r="G19" s="90">
        <v>0.68550368550368546</v>
      </c>
      <c r="H19" s="89">
        <v>2.4706214689265535</v>
      </c>
    </row>
    <row r="20" spans="1:8" x14ac:dyDescent="0.25">
      <c r="A20" s="149"/>
      <c r="B20" s="87" t="s">
        <v>48</v>
      </c>
      <c r="C20" s="88">
        <v>445</v>
      </c>
      <c r="D20" s="88">
        <v>369</v>
      </c>
      <c r="E20" s="90">
        <v>0.82921348314606746</v>
      </c>
      <c r="F20" s="88">
        <v>297</v>
      </c>
      <c r="G20" s="90">
        <v>0.66741573033707868</v>
      </c>
      <c r="H20" s="89">
        <v>2.5382271468144042</v>
      </c>
    </row>
    <row r="21" spans="1:8" x14ac:dyDescent="0.25">
      <c r="A21" s="149"/>
      <c r="B21" s="87" t="s">
        <v>47</v>
      </c>
      <c r="C21" s="88">
        <v>384</v>
      </c>
      <c r="D21" s="88">
        <v>324</v>
      </c>
      <c r="E21" s="90">
        <v>0.84375</v>
      </c>
      <c r="F21" s="88">
        <v>262</v>
      </c>
      <c r="G21" s="90">
        <v>0.68229166666666663</v>
      </c>
      <c r="H21" s="89">
        <v>2.6012658227848102</v>
      </c>
    </row>
    <row r="22" spans="1:8" x14ac:dyDescent="0.25">
      <c r="A22" s="150"/>
      <c r="B22" s="95" t="s">
        <v>30</v>
      </c>
      <c r="C22" s="107">
        <f>IFERROR(SUM(C17:C21), "--")</f>
        <v>2059</v>
      </c>
      <c r="D22" s="107">
        <f>IFERROR(SUM(D17:D21), "--")</f>
        <v>1738</v>
      </c>
      <c r="E22" s="109">
        <f>IFERROR(D22/C22, "--" )</f>
        <v>0.84409907722195243</v>
      </c>
      <c r="F22" s="107">
        <f>IFERROR(SUM(F17:F21), "--")</f>
        <v>1399</v>
      </c>
      <c r="G22" s="109">
        <f>IFERROR(F22/C22, "--" )</f>
        <v>0.67945604662457504</v>
      </c>
      <c r="H22" s="108" t="s">
        <v>32</v>
      </c>
    </row>
    <row r="23" spans="1:8" s="24" customFormat="1" ht="30" x14ac:dyDescent="0.25">
      <c r="A23" s="49" t="s">
        <v>22</v>
      </c>
      <c r="B23" s="2" t="s">
        <v>4</v>
      </c>
      <c r="C23" s="65" t="s">
        <v>51</v>
      </c>
      <c r="D23" s="65" t="s">
        <v>52</v>
      </c>
      <c r="E23" s="65" t="s">
        <v>49</v>
      </c>
      <c r="F23" s="65" t="s">
        <v>53</v>
      </c>
      <c r="G23" s="65" t="s">
        <v>3</v>
      </c>
      <c r="H23" s="65" t="s">
        <v>50</v>
      </c>
    </row>
    <row r="24" spans="1:8" ht="15" customHeight="1" x14ac:dyDescent="0.25">
      <c r="A24" s="145" t="s">
        <v>61</v>
      </c>
      <c r="B24" s="7" t="s">
        <v>0</v>
      </c>
      <c r="C24" s="4">
        <v>59</v>
      </c>
      <c r="D24" s="4">
        <v>47</v>
      </c>
      <c r="E24" s="5">
        <v>0.79661016949152541</v>
      </c>
      <c r="F24" s="4">
        <v>39</v>
      </c>
      <c r="G24" s="5">
        <v>0.66101694915254239</v>
      </c>
      <c r="H24" s="6">
        <v>2.3531914893617025</v>
      </c>
    </row>
    <row r="25" spans="1:8" x14ac:dyDescent="0.25">
      <c r="A25" s="146"/>
      <c r="B25" s="7" t="s">
        <v>1</v>
      </c>
      <c r="C25" s="4">
        <v>56</v>
      </c>
      <c r="D25" s="4">
        <v>43</v>
      </c>
      <c r="E25" s="5">
        <v>0.7678571428571429</v>
      </c>
      <c r="F25" s="4">
        <v>28</v>
      </c>
      <c r="G25" s="5">
        <v>0.5</v>
      </c>
      <c r="H25" s="6">
        <v>1.8767441860465117</v>
      </c>
    </row>
    <row r="26" spans="1:8" x14ac:dyDescent="0.25">
      <c r="A26" s="146"/>
      <c r="B26" s="7" t="s">
        <v>2</v>
      </c>
      <c r="C26" s="4">
        <v>51</v>
      </c>
      <c r="D26" s="4">
        <v>38</v>
      </c>
      <c r="E26" s="5">
        <v>0.74509803921568629</v>
      </c>
      <c r="F26" s="4">
        <v>26</v>
      </c>
      <c r="G26" s="5">
        <v>0.50980392156862742</v>
      </c>
      <c r="H26" s="6">
        <v>2.1842105263157894</v>
      </c>
    </row>
    <row r="27" spans="1:8" x14ac:dyDescent="0.25">
      <c r="A27" s="146"/>
      <c r="B27" s="7" t="s">
        <v>48</v>
      </c>
      <c r="C27" s="4">
        <v>76</v>
      </c>
      <c r="D27" s="4">
        <v>60</v>
      </c>
      <c r="E27" s="5">
        <v>0.78947368421052633</v>
      </c>
      <c r="F27" s="4">
        <v>42</v>
      </c>
      <c r="G27" s="5">
        <v>0.55263157894736847</v>
      </c>
      <c r="H27" s="6">
        <v>2.3050847457627119</v>
      </c>
    </row>
    <row r="28" spans="1:8" x14ac:dyDescent="0.25">
      <c r="A28" s="146"/>
      <c r="B28" s="7" t="s">
        <v>47</v>
      </c>
      <c r="C28" s="4">
        <v>58</v>
      </c>
      <c r="D28" s="4">
        <v>45</v>
      </c>
      <c r="E28" s="5">
        <v>0.77586206896551724</v>
      </c>
      <c r="F28" s="4">
        <v>29</v>
      </c>
      <c r="G28" s="5">
        <v>0.5</v>
      </c>
      <c r="H28" s="6">
        <v>2.1622222222222223</v>
      </c>
    </row>
    <row r="29" spans="1:8" x14ac:dyDescent="0.25">
      <c r="A29" s="147"/>
      <c r="B29" s="54" t="s">
        <v>30</v>
      </c>
      <c r="C29" s="17">
        <f>IFERROR(SUM(C24:C28), "--")</f>
        <v>300</v>
      </c>
      <c r="D29" s="17">
        <f>IFERROR(SUM(D24:D28), "--")</f>
        <v>233</v>
      </c>
      <c r="E29" s="102">
        <f>IFERROR(D29/C29, "--" )</f>
        <v>0.77666666666666662</v>
      </c>
      <c r="F29" s="17">
        <f>IFERROR(SUM(F24:F28), "--")</f>
        <v>164</v>
      </c>
      <c r="G29" s="102">
        <f>IFERROR(F29/C29, "--" )</f>
        <v>0.54666666666666663</v>
      </c>
      <c r="H29" s="103" t="s">
        <v>32</v>
      </c>
    </row>
    <row r="30" spans="1:8" ht="15" customHeight="1" x14ac:dyDescent="0.25">
      <c r="A30" s="142" t="s">
        <v>60</v>
      </c>
      <c r="B30" s="87" t="s">
        <v>0</v>
      </c>
      <c r="C30" s="88">
        <v>5</v>
      </c>
      <c r="D30" s="88">
        <v>5</v>
      </c>
      <c r="E30" s="90">
        <v>1</v>
      </c>
      <c r="F30" s="88">
        <v>4</v>
      </c>
      <c r="G30" s="90">
        <v>0.8</v>
      </c>
      <c r="H30" s="89">
        <v>2.75</v>
      </c>
    </row>
    <row r="31" spans="1:8" x14ac:dyDescent="0.25">
      <c r="A31" s="143"/>
      <c r="B31" s="87" t="s">
        <v>1</v>
      </c>
      <c r="C31" s="88">
        <v>4</v>
      </c>
      <c r="D31" s="88">
        <v>4</v>
      </c>
      <c r="E31" s="90">
        <v>1</v>
      </c>
      <c r="F31" s="88">
        <v>2</v>
      </c>
      <c r="G31" s="90">
        <v>0.5</v>
      </c>
      <c r="H31" s="89">
        <v>1</v>
      </c>
    </row>
    <row r="32" spans="1:8" x14ac:dyDescent="0.25">
      <c r="A32" s="143"/>
      <c r="B32" s="87" t="s">
        <v>2</v>
      </c>
      <c r="C32" s="88">
        <v>2</v>
      </c>
      <c r="D32" s="88">
        <v>2</v>
      </c>
      <c r="E32" s="90">
        <v>1</v>
      </c>
      <c r="F32" s="88">
        <v>1</v>
      </c>
      <c r="G32" s="90">
        <v>0.5</v>
      </c>
      <c r="H32" s="89">
        <v>2</v>
      </c>
    </row>
    <row r="33" spans="1:8" x14ac:dyDescent="0.25">
      <c r="A33" s="143"/>
      <c r="B33" s="87" t="s">
        <v>48</v>
      </c>
      <c r="C33" s="88">
        <v>7</v>
      </c>
      <c r="D33" s="88">
        <v>7</v>
      </c>
      <c r="E33" s="90">
        <v>1</v>
      </c>
      <c r="F33" s="88">
        <v>7</v>
      </c>
      <c r="G33" s="90">
        <v>1</v>
      </c>
      <c r="H33" s="89">
        <v>3.2857142857142856</v>
      </c>
    </row>
    <row r="34" spans="1:8" x14ac:dyDescent="0.25">
      <c r="A34" s="143"/>
      <c r="B34" s="87" t="s">
        <v>47</v>
      </c>
      <c r="C34" s="88">
        <v>1</v>
      </c>
      <c r="D34" s="88">
        <v>1</v>
      </c>
      <c r="E34" s="90">
        <v>1</v>
      </c>
      <c r="F34" s="88">
        <v>1</v>
      </c>
      <c r="G34" s="90">
        <v>1</v>
      </c>
      <c r="H34" s="89">
        <v>3</v>
      </c>
    </row>
    <row r="35" spans="1:8" x14ac:dyDescent="0.25">
      <c r="A35" s="144"/>
      <c r="B35" s="95" t="s">
        <v>30</v>
      </c>
      <c r="C35" s="107">
        <f>IFERROR(SUM(C30:C34), "--")</f>
        <v>19</v>
      </c>
      <c r="D35" s="107">
        <f>IFERROR(SUM(D30:D34), "--")</f>
        <v>19</v>
      </c>
      <c r="E35" s="109">
        <f>IFERROR(D35/C35, "--" )</f>
        <v>1</v>
      </c>
      <c r="F35" s="107">
        <f>IFERROR(SUM(F30:F34), "--")</f>
        <v>15</v>
      </c>
      <c r="G35" s="109">
        <f>IFERROR(F35/C35, "--" )</f>
        <v>0.78947368421052633</v>
      </c>
      <c r="H35" s="108" t="s">
        <v>32</v>
      </c>
    </row>
    <row r="36" spans="1:8" x14ac:dyDescent="0.25">
      <c r="A36" s="134" t="s">
        <v>16</v>
      </c>
      <c r="B36" s="7" t="s">
        <v>0</v>
      </c>
      <c r="C36" s="4">
        <v>38</v>
      </c>
      <c r="D36" s="4">
        <v>27</v>
      </c>
      <c r="E36" s="5">
        <v>0.71052631578947367</v>
      </c>
      <c r="F36" s="4">
        <v>26</v>
      </c>
      <c r="G36" s="5">
        <v>0.68421052631578949</v>
      </c>
      <c r="H36" s="6">
        <v>3.1481481481481484</v>
      </c>
    </row>
    <row r="37" spans="1:8" x14ac:dyDescent="0.25">
      <c r="A37" s="135"/>
      <c r="B37" s="7" t="s">
        <v>1</v>
      </c>
      <c r="C37" s="4">
        <v>45</v>
      </c>
      <c r="D37" s="4">
        <v>40</v>
      </c>
      <c r="E37" s="5">
        <v>0.88888888888888884</v>
      </c>
      <c r="F37" s="4">
        <v>37</v>
      </c>
      <c r="G37" s="5">
        <v>0.82222222222222219</v>
      </c>
      <c r="H37" s="6">
        <v>3.2026315789473685</v>
      </c>
    </row>
    <row r="38" spans="1:8" x14ac:dyDescent="0.25">
      <c r="A38" s="135"/>
      <c r="B38" s="7" t="s">
        <v>2</v>
      </c>
      <c r="C38" s="25">
        <v>45</v>
      </c>
      <c r="D38" s="25">
        <v>42</v>
      </c>
      <c r="E38" s="5">
        <v>0.93333333333333335</v>
      </c>
      <c r="F38" s="25">
        <v>35</v>
      </c>
      <c r="G38" s="5">
        <v>0.77777777777777779</v>
      </c>
      <c r="H38" s="22">
        <v>2.7619047619047619</v>
      </c>
    </row>
    <row r="39" spans="1:8" x14ac:dyDescent="0.25">
      <c r="A39" s="135"/>
      <c r="B39" s="7" t="s">
        <v>48</v>
      </c>
      <c r="C39" s="4">
        <v>53</v>
      </c>
      <c r="D39" s="4">
        <v>46</v>
      </c>
      <c r="E39" s="5">
        <v>0.86792452830188682</v>
      </c>
      <c r="F39" s="4">
        <v>39</v>
      </c>
      <c r="G39" s="5">
        <v>0.73584905660377353</v>
      </c>
      <c r="H39" s="6">
        <v>2.6522727272727273</v>
      </c>
    </row>
    <row r="40" spans="1:8" x14ac:dyDescent="0.25">
      <c r="A40" s="135"/>
      <c r="B40" s="7" t="s">
        <v>47</v>
      </c>
      <c r="C40" s="4">
        <v>30</v>
      </c>
      <c r="D40" s="4">
        <v>25</v>
      </c>
      <c r="E40" s="5">
        <v>0.83333333333333337</v>
      </c>
      <c r="F40" s="4">
        <v>23</v>
      </c>
      <c r="G40" s="5">
        <v>0.76666666666666672</v>
      </c>
      <c r="H40" s="6">
        <v>3.12</v>
      </c>
    </row>
    <row r="41" spans="1:8" x14ac:dyDescent="0.25">
      <c r="A41" s="136"/>
      <c r="B41" s="54" t="s">
        <v>30</v>
      </c>
      <c r="C41" s="17">
        <f>IFERROR(SUM(C36:C40), "--")</f>
        <v>211</v>
      </c>
      <c r="D41" s="17">
        <f>IFERROR(SUM(D36:D40), "--")</f>
        <v>180</v>
      </c>
      <c r="E41" s="102">
        <f>IFERROR(D41/C41, "--" )</f>
        <v>0.85308056872037918</v>
      </c>
      <c r="F41" s="17">
        <f>IFERROR(SUM(F36:F40), "--")</f>
        <v>160</v>
      </c>
      <c r="G41" s="102">
        <f>IFERROR(F41/C41, "--" )</f>
        <v>0.75829383886255919</v>
      </c>
      <c r="H41" s="103" t="s">
        <v>32</v>
      </c>
    </row>
    <row r="42" spans="1:8" x14ac:dyDescent="0.25">
      <c r="A42" s="131" t="s">
        <v>17</v>
      </c>
      <c r="B42" s="87" t="s">
        <v>0</v>
      </c>
      <c r="C42" s="88">
        <v>57</v>
      </c>
      <c r="D42" s="88">
        <v>45</v>
      </c>
      <c r="E42" s="90">
        <v>0.78947368421052633</v>
      </c>
      <c r="F42" s="88">
        <v>40</v>
      </c>
      <c r="G42" s="90">
        <v>0.70175438596491224</v>
      </c>
      <c r="H42" s="89">
        <v>2.7844444444444445</v>
      </c>
    </row>
    <row r="43" spans="1:8" x14ac:dyDescent="0.25">
      <c r="A43" s="132"/>
      <c r="B43" s="87" t="s">
        <v>1</v>
      </c>
      <c r="C43" s="88">
        <v>52</v>
      </c>
      <c r="D43" s="88">
        <v>41</v>
      </c>
      <c r="E43" s="90">
        <v>0.78846153846153844</v>
      </c>
      <c r="F43" s="88">
        <v>30</v>
      </c>
      <c r="G43" s="90">
        <v>0.57692307692307687</v>
      </c>
      <c r="H43" s="89">
        <v>2.5682926829268293</v>
      </c>
    </row>
    <row r="44" spans="1:8" x14ac:dyDescent="0.25">
      <c r="A44" s="132"/>
      <c r="B44" s="87" t="s">
        <v>2</v>
      </c>
      <c r="C44" s="88">
        <v>55</v>
      </c>
      <c r="D44" s="88">
        <v>47</v>
      </c>
      <c r="E44" s="90">
        <v>0.8545454545454545</v>
      </c>
      <c r="F44" s="88">
        <v>38</v>
      </c>
      <c r="G44" s="90">
        <v>0.69090909090909092</v>
      </c>
      <c r="H44" s="89">
        <v>2.4191489361702128</v>
      </c>
    </row>
    <row r="45" spans="1:8" x14ac:dyDescent="0.25">
      <c r="A45" s="132"/>
      <c r="B45" s="87" t="s">
        <v>48</v>
      </c>
      <c r="C45" s="88">
        <v>57</v>
      </c>
      <c r="D45" s="88">
        <v>51</v>
      </c>
      <c r="E45" s="90">
        <v>0.89473684210526316</v>
      </c>
      <c r="F45" s="88">
        <v>44</v>
      </c>
      <c r="G45" s="90">
        <v>0.77192982456140347</v>
      </c>
      <c r="H45" s="89">
        <v>2.94</v>
      </c>
    </row>
    <row r="46" spans="1:8" x14ac:dyDescent="0.25">
      <c r="A46" s="132"/>
      <c r="B46" s="87" t="s">
        <v>47</v>
      </c>
      <c r="C46" s="88">
        <v>43</v>
      </c>
      <c r="D46" s="88">
        <v>39</v>
      </c>
      <c r="E46" s="90">
        <v>0.90697674418604646</v>
      </c>
      <c r="F46" s="88">
        <v>32</v>
      </c>
      <c r="G46" s="90">
        <v>0.7441860465116279</v>
      </c>
      <c r="H46" s="89">
        <v>2.7512820512820513</v>
      </c>
    </row>
    <row r="47" spans="1:8" x14ac:dyDescent="0.25">
      <c r="A47" s="133"/>
      <c r="B47" s="95" t="s">
        <v>30</v>
      </c>
      <c r="C47" s="107">
        <f>IFERROR(SUM(C42:C46), "--")</f>
        <v>264</v>
      </c>
      <c r="D47" s="107">
        <f>IFERROR(SUM(D42:D46), "--")</f>
        <v>223</v>
      </c>
      <c r="E47" s="109">
        <f>IFERROR(D47/C47, "--" )</f>
        <v>0.84469696969696972</v>
      </c>
      <c r="F47" s="107">
        <f>IFERROR(SUM(F42:F46), "--")</f>
        <v>184</v>
      </c>
      <c r="G47" s="109">
        <f>IFERROR(F47/C47, "--" )</f>
        <v>0.69696969696969702</v>
      </c>
      <c r="H47" s="108" t="s">
        <v>32</v>
      </c>
    </row>
    <row r="48" spans="1:8" x14ac:dyDescent="0.25">
      <c r="A48" s="134" t="s">
        <v>92</v>
      </c>
      <c r="B48" s="7" t="s">
        <v>0</v>
      </c>
      <c r="C48" s="4">
        <v>410</v>
      </c>
      <c r="D48" s="4">
        <v>322</v>
      </c>
      <c r="E48" s="5">
        <v>0.78536585365853662</v>
      </c>
      <c r="F48" s="4">
        <v>257</v>
      </c>
      <c r="G48" s="5">
        <v>0.62682926829268293</v>
      </c>
      <c r="H48" s="6">
        <v>2.4712499999999999</v>
      </c>
    </row>
    <row r="49" spans="1:8" x14ac:dyDescent="0.25">
      <c r="A49" s="135"/>
      <c r="B49" s="7" t="s">
        <v>1</v>
      </c>
      <c r="C49" s="4">
        <v>472</v>
      </c>
      <c r="D49" s="4">
        <v>373</v>
      </c>
      <c r="E49" s="5">
        <v>0.7902542372881356</v>
      </c>
      <c r="F49" s="4">
        <v>273</v>
      </c>
      <c r="G49" s="5">
        <v>0.57838983050847459</v>
      </c>
      <c r="H49" s="6">
        <v>2.3002695417789756</v>
      </c>
    </row>
    <row r="50" spans="1:8" x14ac:dyDescent="0.25">
      <c r="A50" s="135"/>
      <c r="B50" s="7" t="s">
        <v>2</v>
      </c>
      <c r="C50" s="4">
        <v>442</v>
      </c>
      <c r="D50" s="4">
        <v>367</v>
      </c>
      <c r="E50" s="5">
        <v>0.83031674208144801</v>
      </c>
      <c r="F50" s="4">
        <v>283</v>
      </c>
      <c r="G50" s="5">
        <v>0.64027149321266963</v>
      </c>
      <c r="H50" s="6">
        <v>2.4082417582417586</v>
      </c>
    </row>
    <row r="51" spans="1:8" x14ac:dyDescent="0.25">
      <c r="A51" s="135"/>
      <c r="B51" s="7" t="s">
        <v>48</v>
      </c>
      <c r="C51" s="4">
        <v>505</v>
      </c>
      <c r="D51" s="4">
        <v>420</v>
      </c>
      <c r="E51" s="5">
        <v>0.83168316831683164</v>
      </c>
      <c r="F51" s="4">
        <v>321</v>
      </c>
      <c r="G51" s="5">
        <v>0.63564356435643565</v>
      </c>
      <c r="H51" s="6">
        <v>2.3118932038834954</v>
      </c>
    </row>
    <row r="52" spans="1:8" x14ac:dyDescent="0.25">
      <c r="A52" s="135"/>
      <c r="B52" s="7" t="s">
        <v>47</v>
      </c>
      <c r="C52" s="4">
        <v>446</v>
      </c>
      <c r="D52" s="4">
        <v>358</v>
      </c>
      <c r="E52" s="5">
        <v>0.80269058295964124</v>
      </c>
      <c r="F52" s="4">
        <v>261</v>
      </c>
      <c r="G52" s="5">
        <v>0.58520179372197312</v>
      </c>
      <c r="H52" s="6">
        <v>2.2735211267605639</v>
      </c>
    </row>
    <row r="53" spans="1:8" x14ac:dyDescent="0.25">
      <c r="A53" s="136"/>
      <c r="B53" s="54" t="s">
        <v>30</v>
      </c>
      <c r="C53" s="17">
        <f>IFERROR(SUM(C48:C52), "--")</f>
        <v>2275</v>
      </c>
      <c r="D53" s="17">
        <f>IFERROR(SUM(D48:D52), "--")</f>
        <v>1840</v>
      </c>
      <c r="E53" s="102">
        <f>IFERROR(D53/C53, "--" )</f>
        <v>0.8087912087912088</v>
      </c>
      <c r="F53" s="17">
        <f>IFERROR(SUM(F48:F52), "--")</f>
        <v>1395</v>
      </c>
      <c r="G53" s="102">
        <f>IFERROR(F53/C53, "--" )</f>
        <v>0.61318681318681323</v>
      </c>
      <c r="H53" s="103" t="s">
        <v>32</v>
      </c>
    </row>
    <row r="54" spans="1:8" x14ac:dyDescent="0.25">
      <c r="A54" s="131" t="s">
        <v>18</v>
      </c>
      <c r="B54" s="87" t="s">
        <v>0</v>
      </c>
      <c r="C54" s="88">
        <v>4</v>
      </c>
      <c r="D54" s="88">
        <v>1</v>
      </c>
      <c r="E54" s="90">
        <v>0.25</v>
      </c>
      <c r="F54" s="88">
        <v>1</v>
      </c>
      <c r="G54" s="90">
        <v>0.25</v>
      </c>
      <c r="H54" s="89">
        <v>4</v>
      </c>
    </row>
    <row r="55" spans="1:8" x14ac:dyDescent="0.25">
      <c r="A55" s="132"/>
      <c r="B55" s="87" t="s">
        <v>1</v>
      </c>
      <c r="C55" s="88">
        <v>3</v>
      </c>
      <c r="D55" s="88">
        <v>3</v>
      </c>
      <c r="E55" s="90">
        <v>1</v>
      </c>
      <c r="F55" s="88">
        <v>2</v>
      </c>
      <c r="G55" s="90">
        <v>0.66666666666666663</v>
      </c>
      <c r="H55" s="89">
        <v>1.9</v>
      </c>
    </row>
    <row r="56" spans="1:8" x14ac:dyDescent="0.25">
      <c r="A56" s="132"/>
      <c r="B56" s="87" t="s">
        <v>2</v>
      </c>
      <c r="C56" s="88">
        <v>7</v>
      </c>
      <c r="D56" s="88">
        <v>6</v>
      </c>
      <c r="E56" s="90">
        <v>0.8571428571428571</v>
      </c>
      <c r="F56" s="88">
        <v>3</v>
      </c>
      <c r="G56" s="90">
        <v>0.42857142857142855</v>
      </c>
      <c r="H56" s="89">
        <v>1.1666666666666667</v>
      </c>
    </row>
    <row r="57" spans="1:8" x14ac:dyDescent="0.25">
      <c r="A57" s="132"/>
      <c r="B57" s="87" t="s">
        <v>48</v>
      </c>
      <c r="C57" s="88">
        <v>7</v>
      </c>
      <c r="D57" s="88">
        <v>5</v>
      </c>
      <c r="E57" s="90">
        <v>0.7142857142857143</v>
      </c>
      <c r="F57" s="88">
        <v>4</v>
      </c>
      <c r="G57" s="90">
        <v>0.5714285714285714</v>
      </c>
      <c r="H57" s="89">
        <v>2</v>
      </c>
    </row>
    <row r="58" spans="1:8" x14ac:dyDescent="0.25">
      <c r="A58" s="132"/>
      <c r="B58" s="87" t="s">
        <v>47</v>
      </c>
      <c r="C58" s="88">
        <v>5</v>
      </c>
      <c r="D58" s="88">
        <v>2</v>
      </c>
      <c r="E58" s="90">
        <v>0.4</v>
      </c>
      <c r="F58" s="88">
        <v>2</v>
      </c>
      <c r="G58" s="90">
        <v>0.4</v>
      </c>
      <c r="H58" s="89">
        <v>3</v>
      </c>
    </row>
    <row r="59" spans="1:8" x14ac:dyDescent="0.25">
      <c r="A59" s="133"/>
      <c r="B59" s="95" t="s">
        <v>30</v>
      </c>
      <c r="C59" s="107">
        <f>IFERROR(SUM(C54:C58), "--")</f>
        <v>26</v>
      </c>
      <c r="D59" s="107">
        <f>IFERROR(SUM(D54:D58), "--")</f>
        <v>17</v>
      </c>
      <c r="E59" s="109">
        <f>IFERROR(D59/C59, "--" )</f>
        <v>0.65384615384615385</v>
      </c>
      <c r="F59" s="107">
        <f>IFERROR(SUM(F54:F58), "--")</f>
        <v>12</v>
      </c>
      <c r="G59" s="109">
        <f>IFERROR(F59/C59, "--" )</f>
        <v>0.46153846153846156</v>
      </c>
      <c r="H59" s="108" t="s">
        <v>32</v>
      </c>
    </row>
    <row r="60" spans="1:8" x14ac:dyDescent="0.25">
      <c r="A60" s="145" t="s">
        <v>58</v>
      </c>
      <c r="B60" s="7" t="s">
        <v>0</v>
      </c>
      <c r="C60" s="4">
        <v>423</v>
      </c>
      <c r="D60" s="4">
        <v>374</v>
      </c>
      <c r="E60" s="5">
        <v>0.88416075650118209</v>
      </c>
      <c r="F60" s="4">
        <v>332</v>
      </c>
      <c r="G60" s="5">
        <v>0.78486997635933808</v>
      </c>
      <c r="H60" s="6">
        <v>2.9362903225806454</v>
      </c>
    </row>
    <row r="61" spans="1:8" x14ac:dyDescent="0.25">
      <c r="A61" s="146"/>
      <c r="B61" s="7" t="s">
        <v>1</v>
      </c>
      <c r="C61" s="4">
        <v>533</v>
      </c>
      <c r="D61" s="4">
        <v>478</v>
      </c>
      <c r="E61" s="5">
        <v>0.8968105065666041</v>
      </c>
      <c r="F61" s="4">
        <v>420</v>
      </c>
      <c r="G61" s="5">
        <v>0.7879924953095685</v>
      </c>
      <c r="H61" s="6">
        <v>2.8201698513800419</v>
      </c>
    </row>
    <row r="62" spans="1:8" x14ac:dyDescent="0.25">
      <c r="A62" s="146"/>
      <c r="B62" s="7" t="s">
        <v>2</v>
      </c>
      <c r="C62" s="4">
        <v>571</v>
      </c>
      <c r="D62" s="4">
        <v>498</v>
      </c>
      <c r="E62" s="5">
        <v>0.87215411558668998</v>
      </c>
      <c r="F62" s="4">
        <v>422</v>
      </c>
      <c r="G62" s="5">
        <v>0.73905429071803852</v>
      </c>
      <c r="H62" s="6">
        <v>2.7175050301810866</v>
      </c>
    </row>
    <row r="63" spans="1:8" x14ac:dyDescent="0.25">
      <c r="A63" s="146"/>
      <c r="B63" s="7" t="s">
        <v>48</v>
      </c>
      <c r="C63" s="4">
        <v>502</v>
      </c>
      <c r="D63" s="4">
        <v>416</v>
      </c>
      <c r="E63" s="5">
        <v>0.82868525896414347</v>
      </c>
      <c r="F63" s="4">
        <v>358</v>
      </c>
      <c r="G63" s="5">
        <v>0.71314741035856577</v>
      </c>
      <c r="H63" s="6">
        <v>2.7469586374695862</v>
      </c>
    </row>
    <row r="64" spans="1:8" x14ac:dyDescent="0.25">
      <c r="A64" s="146"/>
      <c r="B64" s="7" t="s">
        <v>47</v>
      </c>
      <c r="C64" s="4">
        <v>477</v>
      </c>
      <c r="D64" s="4">
        <v>419</v>
      </c>
      <c r="E64" s="5">
        <v>0.87840670859538783</v>
      </c>
      <c r="F64" s="4">
        <v>363</v>
      </c>
      <c r="G64" s="5">
        <v>0.76100628930817615</v>
      </c>
      <c r="H64" s="6">
        <v>2.7621621621621619</v>
      </c>
    </row>
    <row r="65" spans="1:8" x14ac:dyDescent="0.25">
      <c r="A65" s="147"/>
      <c r="B65" s="54" t="s">
        <v>30</v>
      </c>
      <c r="C65" s="17">
        <f>IFERROR(SUM(C60:C64), "--")</f>
        <v>2506</v>
      </c>
      <c r="D65" s="17">
        <f>IFERROR(SUM(D60:D64), "--")</f>
        <v>2185</v>
      </c>
      <c r="E65" s="102">
        <f>IFERROR(D65/C65, "--" )</f>
        <v>0.87190742218675177</v>
      </c>
      <c r="F65" s="17">
        <f>IFERROR(SUM(F60:F64), "--")</f>
        <v>1895</v>
      </c>
      <c r="G65" s="102">
        <f>IFERROR(F65/C65, "--" )</f>
        <v>0.75618515562649646</v>
      </c>
      <c r="H65" s="103" t="s">
        <v>32</v>
      </c>
    </row>
    <row r="66" spans="1:8" ht="15" customHeight="1" x14ac:dyDescent="0.25">
      <c r="A66" s="142" t="s">
        <v>62</v>
      </c>
      <c r="B66" s="87" t="s">
        <v>0</v>
      </c>
      <c r="C66" s="88">
        <v>85</v>
      </c>
      <c r="D66" s="88">
        <v>73</v>
      </c>
      <c r="E66" s="90">
        <v>0.85882352941176465</v>
      </c>
      <c r="F66" s="88">
        <v>62</v>
      </c>
      <c r="G66" s="90">
        <v>0.72941176470588232</v>
      </c>
      <c r="H66" s="89">
        <v>2.8452054794520545</v>
      </c>
    </row>
    <row r="67" spans="1:8" x14ac:dyDescent="0.25">
      <c r="A67" s="143"/>
      <c r="B67" s="87" t="s">
        <v>1</v>
      </c>
      <c r="C67" s="88">
        <v>84</v>
      </c>
      <c r="D67" s="88">
        <v>74</v>
      </c>
      <c r="E67" s="90">
        <v>0.88095238095238093</v>
      </c>
      <c r="F67" s="88">
        <v>62</v>
      </c>
      <c r="G67" s="90">
        <v>0.73809523809523814</v>
      </c>
      <c r="H67" s="89">
        <v>2.6716216216216218</v>
      </c>
    </row>
    <row r="68" spans="1:8" x14ac:dyDescent="0.25">
      <c r="A68" s="143"/>
      <c r="B68" s="87" t="s">
        <v>2</v>
      </c>
      <c r="C68" s="88">
        <v>82</v>
      </c>
      <c r="D68" s="88">
        <v>70</v>
      </c>
      <c r="E68" s="90">
        <v>0.85365853658536583</v>
      </c>
      <c r="F68" s="88">
        <v>55</v>
      </c>
      <c r="G68" s="90">
        <v>0.67073170731707321</v>
      </c>
      <c r="H68" s="89">
        <v>2.7724637681159421</v>
      </c>
    </row>
    <row r="69" spans="1:8" x14ac:dyDescent="0.25">
      <c r="A69" s="143"/>
      <c r="B69" s="87" t="s">
        <v>48</v>
      </c>
      <c r="C69" s="88">
        <v>90</v>
      </c>
      <c r="D69" s="88">
        <v>70</v>
      </c>
      <c r="E69" s="90">
        <v>0.77777777777777779</v>
      </c>
      <c r="F69" s="88">
        <v>58</v>
      </c>
      <c r="G69" s="90">
        <v>0.64444444444444449</v>
      </c>
      <c r="H69" s="89">
        <v>2.8014285714285716</v>
      </c>
    </row>
    <row r="70" spans="1:8" x14ac:dyDescent="0.25">
      <c r="A70" s="143"/>
      <c r="B70" s="87" t="s">
        <v>47</v>
      </c>
      <c r="C70" s="88">
        <v>80</v>
      </c>
      <c r="D70" s="88">
        <v>69</v>
      </c>
      <c r="E70" s="90">
        <v>0.86250000000000004</v>
      </c>
      <c r="F70" s="88">
        <v>58</v>
      </c>
      <c r="G70" s="90">
        <v>0.72499999999999998</v>
      </c>
      <c r="H70" s="89">
        <v>2.7621212121212126</v>
      </c>
    </row>
    <row r="71" spans="1:8" x14ac:dyDescent="0.25">
      <c r="A71" s="144"/>
      <c r="B71" s="95" t="s">
        <v>30</v>
      </c>
      <c r="C71" s="107">
        <f>IFERROR(SUM(C66:C70), "--")</f>
        <v>421</v>
      </c>
      <c r="D71" s="107">
        <f>IFERROR(SUM(D66:D70), "--")</f>
        <v>356</v>
      </c>
      <c r="E71" s="109">
        <f>IFERROR(D71/C71, "--" )</f>
        <v>0.84560570071258911</v>
      </c>
      <c r="F71" s="107">
        <f>IFERROR(SUM(F66:F70), "--")</f>
        <v>295</v>
      </c>
      <c r="G71" s="109">
        <f>IFERROR(F71/C71, "--" )</f>
        <v>0.70071258907363421</v>
      </c>
      <c r="H71" s="108" t="s">
        <v>32</v>
      </c>
    </row>
    <row r="72" spans="1:8" ht="15" customHeight="1" x14ac:dyDescent="0.25">
      <c r="A72" s="154" t="s">
        <v>59</v>
      </c>
      <c r="B72" s="7" t="s">
        <v>0</v>
      </c>
      <c r="C72" s="4">
        <v>15</v>
      </c>
      <c r="D72" s="4">
        <v>11</v>
      </c>
      <c r="E72" s="5">
        <v>0.73333333333333328</v>
      </c>
      <c r="F72" s="4">
        <v>9</v>
      </c>
      <c r="G72" s="5">
        <v>0.6</v>
      </c>
      <c r="H72" s="6">
        <v>2.3909090909090911</v>
      </c>
    </row>
    <row r="73" spans="1:8" x14ac:dyDescent="0.25">
      <c r="A73" s="154"/>
      <c r="B73" s="7" t="s">
        <v>1</v>
      </c>
      <c r="C73" s="4">
        <v>14</v>
      </c>
      <c r="D73" s="4">
        <v>13</v>
      </c>
      <c r="E73" s="5">
        <v>0.9285714285714286</v>
      </c>
      <c r="F73" s="4">
        <v>10</v>
      </c>
      <c r="G73" s="5">
        <v>0.7142857142857143</v>
      </c>
      <c r="H73" s="6">
        <v>2.5384615384615383</v>
      </c>
    </row>
    <row r="74" spans="1:8" x14ac:dyDescent="0.25">
      <c r="A74" s="154"/>
      <c r="B74" s="7" t="s">
        <v>2</v>
      </c>
      <c r="C74" s="4">
        <v>15</v>
      </c>
      <c r="D74" s="4">
        <v>14</v>
      </c>
      <c r="E74" s="5">
        <v>0.93333333333333335</v>
      </c>
      <c r="F74" s="4">
        <v>12</v>
      </c>
      <c r="G74" s="5">
        <v>0.8</v>
      </c>
      <c r="H74" s="6">
        <v>3.0714285714285716</v>
      </c>
    </row>
    <row r="75" spans="1:8" x14ac:dyDescent="0.25">
      <c r="A75" s="154"/>
      <c r="B75" s="7" t="s">
        <v>48</v>
      </c>
      <c r="C75" s="4">
        <v>4</v>
      </c>
      <c r="D75" s="4">
        <v>2</v>
      </c>
      <c r="E75" s="5">
        <v>0.5</v>
      </c>
      <c r="F75" s="4">
        <v>2</v>
      </c>
      <c r="G75" s="5">
        <v>0.5</v>
      </c>
      <c r="H75" s="6">
        <v>4</v>
      </c>
    </row>
    <row r="76" spans="1:8" x14ac:dyDescent="0.25">
      <c r="A76" s="154"/>
      <c r="B76" s="7" t="s">
        <v>47</v>
      </c>
      <c r="C76" s="4">
        <v>7</v>
      </c>
      <c r="D76" s="4">
        <v>6</v>
      </c>
      <c r="E76" s="5">
        <v>0.8571428571428571</v>
      </c>
      <c r="F76" s="4">
        <v>3</v>
      </c>
      <c r="G76" s="5">
        <v>0.42857142857142855</v>
      </c>
      <c r="H76" s="6">
        <v>1.8333333333333333</v>
      </c>
    </row>
    <row r="77" spans="1:8" x14ac:dyDescent="0.25">
      <c r="A77" s="154"/>
      <c r="B77" s="54" t="s">
        <v>30</v>
      </c>
      <c r="C77" s="17">
        <f>IFERROR(SUM(C72:C76), "--")</f>
        <v>55</v>
      </c>
      <c r="D77" s="17">
        <f>IFERROR(SUM(D72:D76), "--")</f>
        <v>46</v>
      </c>
      <c r="E77" s="102">
        <f>IFERROR(D77/C77, "--" )</f>
        <v>0.83636363636363631</v>
      </c>
      <c r="F77" s="17">
        <f>IFERROR(SUM(F72:F76), "--")</f>
        <v>36</v>
      </c>
      <c r="G77" s="102">
        <f>IFERROR(F77/C77, "--" )</f>
        <v>0.65454545454545454</v>
      </c>
      <c r="H77" s="103"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161"/>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37" t="s">
        <v>100</v>
      </c>
      <c r="B1" s="137"/>
      <c r="C1" s="137"/>
      <c r="D1" s="137"/>
      <c r="E1" s="137"/>
      <c r="F1" s="137"/>
      <c r="G1" s="137"/>
      <c r="H1" s="137"/>
      <c r="I1" s="13"/>
      <c r="J1" s="12"/>
      <c r="K1" s="12"/>
      <c r="L1" s="12"/>
    </row>
    <row r="2" spans="1:12" x14ac:dyDescent="0.25">
      <c r="A2" s="137"/>
      <c r="B2" s="137"/>
      <c r="C2" s="137"/>
      <c r="D2" s="137"/>
      <c r="E2" s="137"/>
      <c r="F2" s="137"/>
      <c r="G2" s="137"/>
      <c r="H2" s="137"/>
      <c r="I2" s="13"/>
      <c r="J2" s="13"/>
      <c r="K2" s="13"/>
      <c r="L2" s="13"/>
    </row>
    <row r="3" spans="1:12" s="24" customFormat="1" ht="30" x14ac:dyDescent="0.25">
      <c r="A3" s="55" t="s">
        <v>44</v>
      </c>
      <c r="B3" s="2" t="s">
        <v>4</v>
      </c>
      <c r="C3" s="65" t="s">
        <v>51</v>
      </c>
      <c r="D3" s="65" t="s">
        <v>52</v>
      </c>
      <c r="E3" s="65" t="s">
        <v>49</v>
      </c>
      <c r="F3" s="65" t="s">
        <v>53</v>
      </c>
      <c r="G3" s="65" t="s">
        <v>3</v>
      </c>
      <c r="H3" s="65" t="s">
        <v>50</v>
      </c>
      <c r="I3" s="56"/>
      <c r="J3" s="56"/>
      <c r="K3" s="56"/>
      <c r="L3" s="56"/>
    </row>
    <row r="4" spans="1:12" x14ac:dyDescent="0.25">
      <c r="A4" s="161" t="s">
        <v>98</v>
      </c>
      <c r="B4" s="7" t="s">
        <v>0</v>
      </c>
      <c r="C4" s="4">
        <v>1096</v>
      </c>
      <c r="D4" s="4">
        <v>905</v>
      </c>
      <c r="E4" s="15">
        <v>0.8257299270072993</v>
      </c>
      <c r="F4" s="4">
        <v>770</v>
      </c>
      <c r="G4" s="15">
        <v>0.70255474452554745</v>
      </c>
      <c r="H4" s="14" t="s">
        <v>32</v>
      </c>
      <c r="I4" s="19"/>
      <c r="J4" s="19"/>
      <c r="K4" s="13"/>
      <c r="L4" s="13"/>
    </row>
    <row r="5" spans="1:12" x14ac:dyDescent="0.25">
      <c r="A5" s="162"/>
      <c r="B5" s="7" t="s">
        <v>1</v>
      </c>
      <c r="C5" s="4">
        <v>1263</v>
      </c>
      <c r="D5" s="4">
        <v>1069</v>
      </c>
      <c r="E5" s="5">
        <v>0.84639746634996038</v>
      </c>
      <c r="F5" s="4">
        <v>864</v>
      </c>
      <c r="G5" s="5">
        <v>0.68408551068883605</v>
      </c>
      <c r="H5" s="6" t="s">
        <v>32</v>
      </c>
      <c r="I5" s="19"/>
      <c r="J5" s="19"/>
      <c r="K5" s="13"/>
      <c r="L5" s="13"/>
    </row>
    <row r="6" spans="1:12" x14ac:dyDescent="0.25">
      <c r="A6" s="162"/>
      <c r="B6" s="7" t="s">
        <v>2</v>
      </c>
      <c r="C6" s="4">
        <v>1270</v>
      </c>
      <c r="D6" s="4">
        <v>1084</v>
      </c>
      <c r="E6" s="5">
        <v>0.85354330708661419</v>
      </c>
      <c r="F6" s="4">
        <v>875</v>
      </c>
      <c r="G6" s="5">
        <v>0.6889763779527559</v>
      </c>
      <c r="H6" s="6" t="s">
        <v>32</v>
      </c>
      <c r="I6" s="19"/>
      <c r="J6" s="19"/>
      <c r="K6" s="13"/>
      <c r="L6" s="13"/>
    </row>
    <row r="7" spans="1:12" x14ac:dyDescent="0.25">
      <c r="A7" s="162"/>
      <c r="B7" s="7" t="s">
        <v>48</v>
      </c>
      <c r="C7" s="4">
        <v>1301</v>
      </c>
      <c r="D7" s="4">
        <v>1077</v>
      </c>
      <c r="E7" s="5">
        <v>0.82782475019215984</v>
      </c>
      <c r="F7" s="4">
        <v>875</v>
      </c>
      <c r="G7" s="5">
        <v>0.67255956956187546</v>
      </c>
      <c r="H7" s="6" t="s">
        <v>32</v>
      </c>
      <c r="I7" s="19"/>
      <c r="J7" s="19"/>
      <c r="K7" s="13"/>
      <c r="L7" s="13"/>
    </row>
    <row r="8" spans="1:12" x14ac:dyDescent="0.25">
      <c r="A8" s="162"/>
      <c r="B8" s="7" t="s">
        <v>47</v>
      </c>
      <c r="C8" s="4">
        <v>1147</v>
      </c>
      <c r="D8" s="4">
        <v>964</v>
      </c>
      <c r="E8" s="5">
        <v>0.84045335658238884</v>
      </c>
      <c r="F8" s="4">
        <v>772</v>
      </c>
      <c r="G8" s="5">
        <v>0.67306015693112464</v>
      </c>
      <c r="H8" s="6" t="s">
        <v>32</v>
      </c>
      <c r="I8" s="19"/>
      <c r="J8" s="19"/>
      <c r="K8" s="13"/>
      <c r="L8" s="13"/>
    </row>
    <row r="9" spans="1:12" x14ac:dyDescent="0.25">
      <c r="A9" s="163"/>
      <c r="B9" s="54" t="s">
        <v>30</v>
      </c>
      <c r="C9" s="17">
        <f>IFERROR(SUM(C4:C8), "--")</f>
        <v>6077</v>
      </c>
      <c r="D9" s="17">
        <f>IFERROR(SUM(D4:D8), "--")</f>
        <v>5099</v>
      </c>
      <c r="E9" s="102">
        <f>IFERROR(D9/C9, "--" )</f>
        <v>0.83906532828698366</v>
      </c>
      <c r="F9" s="17">
        <f>IFERROR(SUM(F4:F8), "--")</f>
        <v>4156</v>
      </c>
      <c r="G9" s="102">
        <f>IFERROR(F9/C9, "--" )</f>
        <v>0.6838900773407931</v>
      </c>
      <c r="H9" s="103" t="s">
        <v>32</v>
      </c>
      <c r="I9" s="19"/>
      <c r="J9" s="19"/>
      <c r="K9" s="13"/>
      <c r="L9" s="13"/>
    </row>
    <row r="10" spans="1:12" x14ac:dyDescent="0.25">
      <c r="A10" s="110"/>
    </row>
    <row r="11" spans="1:12" s="24" customFormat="1" ht="30" x14ac:dyDescent="0.25">
      <c r="A11" s="85" t="s">
        <v>43</v>
      </c>
      <c r="B11" s="2" t="s">
        <v>4</v>
      </c>
      <c r="C11" s="65" t="s">
        <v>51</v>
      </c>
      <c r="D11" s="65" t="s">
        <v>52</v>
      </c>
      <c r="E11" s="65" t="s">
        <v>49</v>
      </c>
      <c r="F11" s="65" t="s">
        <v>53</v>
      </c>
      <c r="G11" s="65" t="s">
        <v>3</v>
      </c>
      <c r="H11" s="65" t="s">
        <v>50</v>
      </c>
      <c r="I11" s="57"/>
    </row>
    <row r="12" spans="1:12" ht="15" customHeight="1" x14ac:dyDescent="0.25">
      <c r="A12" s="158" t="s">
        <v>104</v>
      </c>
      <c r="B12" s="7" t="s">
        <v>0</v>
      </c>
      <c r="C12" s="4">
        <v>31</v>
      </c>
      <c r="D12" s="4">
        <v>28</v>
      </c>
      <c r="E12" s="5">
        <v>0.90322580645161288</v>
      </c>
      <c r="F12" s="4">
        <v>19</v>
      </c>
      <c r="G12" s="5">
        <v>0.61290322580645162</v>
      </c>
      <c r="H12" s="6">
        <v>2.2142857142857144</v>
      </c>
    </row>
    <row r="13" spans="1:12" x14ac:dyDescent="0.25">
      <c r="A13" s="159"/>
      <c r="B13" s="7" t="s">
        <v>1</v>
      </c>
      <c r="C13" s="4">
        <v>31</v>
      </c>
      <c r="D13" s="4">
        <v>25</v>
      </c>
      <c r="E13" s="5">
        <v>0.80645161290322576</v>
      </c>
      <c r="F13" s="4">
        <v>22</v>
      </c>
      <c r="G13" s="5">
        <v>0.70967741935483875</v>
      </c>
      <c r="H13" s="6">
        <v>2.64</v>
      </c>
      <c r="I13" s="58"/>
    </row>
    <row r="14" spans="1:12" x14ac:dyDescent="0.25">
      <c r="A14" s="159"/>
      <c r="B14" s="7" t="s">
        <v>2</v>
      </c>
      <c r="C14" s="4">
        <v>26</v>
      </c>
      <c r="D14" s="4">
        <v>22</v>
      </c>
      <c r="E14" s="5">
        <v>0.84615384615384615</v>
      </c>
      <c r="F14" s="4">
        <v>20</v>
      </c>
      <c r="G14" s="5">
        <v>0.76923076923076927</v>
      </c>
      <c r="H14" s="6">
        <v>2.7727272727272729</v>
      </c>
      <c r="I14" s="58"/>
    </row>
    <row r="15" spans="1:12" x14ac:dyDescent="0.25">
      <c r="A15" s="159"/>
      <c r="B15" s="7" t="s">
        <v>48</v>
      </c>
      <c r="C15" s="4">
        <v>28</v>
      </c>
      <c r="D15" s="4">
        <v>25</v>
      </c>
      <c r="E15" s="5">
        <v>0.8928571428571429</v>
      </c>
      <c r="F15" s="4">
        <v>22</v>
      </c>
      <c r="G15" s="5">
        <v>0.7857142857142857</v>
      </c>
      <c r="H15" s="6">
        <v>2.9166666666666665</v>
      </c>
      <c r="I15" s="58"/>
    </row>
    <row r="16" spans="1:12" x14ac:dyDescent="0.25">
      <c r="A16" s="159"/>
      <c r="B16" s="7" t="s">
        <v>47</v>
      </c>
      <c r="C16" s="4">
        <v>25</v>
      </c>
      <c r="D16" s="4">
        <v>22</v>
      </c>
      <c r="E16" s="5">
        <v>0.88</v>
      </c>
      <c r="F16" s="4">
        <v>19</v>
      </c>
      <c r="G16" s="5">
        <v>0.76</v>
      </c>
      <c r="H16" s="6">
        <v>2.9090909090909092</v>
      </c>
      <c r="I16" s="58"/>
    </row>
    <row r="17" spans="1:9" x14ac:dyDescent="0.25">
      <c r="A17" s="160"/>
      <c r="B17" s="54" t="s">
        <v>30</v>
      </c>
      <c r="C17" s="17">
        <f>IFERROR(SUM(C12:C16), "--")</f>
        <v>141</v>
      </c>
      <c r="D17" s="17">
        <f>IFERROR(SUM(D12:D16), "--")</f>
        <v>122</v>
      </c>
      <c r="E17" s="102">
        <f>IFERROR(D17/C17, "--" )</f>
        <v>0.86524822695035464</v>
      </c>
      <c r="F17" s="17">
        <f>IFERROR(SUM(F12:F16), "--")</f>
        <v>102</v>
      </c>
      <c r="G17" s="102">
        <f>IFERROR(F17/C17, "--" )</f>
        <v>0.72340425531914898</v>
      </c>
      <c r="H17" s="103" t="s">
        <v>32</v>
      </c>
      <c r="I17" s="58"/>
    </row>
    <row r="18" spans="1:9" ht="15" customHeight="1" x14ac:dyDescent="0.25">
      <c r="A18" s="155" t="s">
        <v>105</v>
      </c>
      <c r="B18" s="87" t="s">
        <v>0</v>
      </c>
      <c r="C18" s="88">
        <v>449</v>
      </c>
      <c r="D18" s="88">
        <v>377</v>
      </c>
      <c r="E18" s="90">
        <v>0.83964365256124718</v>
      </c>
      <c r="F18" s="88">
        <v>294</v>
      </c>
      <c r="G18" s="90">
        <v>0.65478841870824056</v>
      </c>
      <c r="H18" s="89">
        <v>2.4813829787234041</v>
      </c>
    </row>
    <row r="19" spans="1:9" x14ac:dyDescent="0.25">
      <c r="A19" s="156"/>
      <c r="B19" s="87" t="s">
        <v>1</v>
      </c>
      <c r="C19" s="88">
        <v>549</v>
      </c>
      <c r="D19" s="88">
        <v>472</v>
      </c>
      <c r="E19" s="90">
        <v>0.85974499089253187</v>
      </c>
      <c r="F19" s="88">
        <v>347</v>
      </c>
      <c r="G19" s="90">
        <v>0.63205828779599271</v>
      </c>
      <c r="H19" s="89">
        <v>2.300430107526882</v>
      </c>
      <c r="I19" s="58"/>
    </row>
    <row r="20" spans="1:9" x14ac:dyDescent="0.25">
      <c r="A20" s="156"/>
      <c r="B20" s="87" t="s">
        <v>2</v>
      </c>
      <c r="C20" s="88">
        <v>518</v>
      </c>
      <c r="D20" s="88">
        <v>465</v>
      </c>
      <c r="E20" s="90">
        <v>0.89768339768339767</v>
      </c>
      <c r="F20" s="88">
        <v>336</v>
      </c>
      <c r="G20" s="90">
        <v>0.64864864864864868</v>
      </c>
      <c r="H20" s="89">
        <v>2.2913043478260868</v>
      </c>
      <c r="I20" s="58"/>
    </row>
    <row r="21" spans="1:9" x14ac:dyDescent="0.25">
      <c r="A21" s="156"/>
      <c r="B21" s="87" t="s">
        <v>48</v>
      </c>
      <c r="C21" s="88">
        <v>555</v>
      </c>
      <c r="D21" s="88">
        <v>474</v>
      </c>
      <c r="E21" s="90">
        <v>0.8540540540540541</v>
      </c>
      <c r="F21" s="88">
        <v>342</v>
      </c>
      <c r="G21" s="90">
        <v>0.61621621621621625</v>
      </c>
      <c r="H21" s="89">
        <v>2.1720779220779223</v>
      </c>
      <c r="I21" s="58"/>
    </row>
    <row r="22" spans="1:9" x14ac:dyDescent="0.25">
      <c r="A22" s="156"/>
      <c r="B22" s="87" t="s">
        <v>47</v>
      </c>
      <c r="C22" s="88">
        <v>472</v>
      </c>
      <c r="D22" s="88">
        <v>405</v>
      </c>
      <c r="E22" s="90">
        <v>0.85805084745762716</v>
      </c>
      <c r="F22" s="88">
        <v>282</v>
      </c>
      <c r="G22" s="90">
        <v>0.59745762711864403</v>
      </c>
      <c r="H22" s="89">
        <v>2.2442455242966752</v>
      </c>
      <c r="I22" s="58"/>
    </row>
    <row r="23" spans="1:9" x14ac:dyDescent="0.25">
      <c r="A23" s="157"/>
      <c r="B23" s="95" t="s">
        <v>30</v>
      </c>
      <c r="C23" s="107">
        <f>IFERROR(SUM(C18:C22), "--")</f>
        <v>2543</v>
      </c>
      <c r="D23" s="107">
        <f>IFERROR(SUM(D18:D22), "--")</f>
        <v>2193</v>
      </c>
      <c r="E23" s="109">
        <f>IFERROR(D23/C23, "--" )</f>
        <v>0.86236728273692487</v>
      </c>
      <c r="F23" s="107">
        <f>IFERROR(SUM(F18:F22), "--")</f>
        <v>1601</v>
      </c>
      <c r="G23" s="109">
        <f>IFERROR(F23/C23, "--" )</f>
        <v>0.62957137239480931</v>
      </c>
      <c r="H23" s="108" t="s">
        <v>32</v>
      </c>
      <c r="I23" s="58"/>
    </row>
    <row r="24" spans="1:9" ht="15" customHeight="1" x14ac:dyDescent="0.25">
      <c r="A24" s="158" t="s">
        <v>106</v>
      </c>
      <c r="B24" s="7" t="s">
        <v>0</v>
      </c>
      <c r="C24" s="4">
        <v>258</v>
      </c>
      <c r="D24" s="4">
        <v>234</v>
      </c>
      <c r="E24" s="15">
        <v>0.90697674418604646</v>
      </c>
      <c r="F24" s="4">
        <v>218</v>
      </c>
      <c r="G24" s="15">
        <v>0.84496124031007747</v>
      </c>
      <c r="H24" s="14">
        <v>2.9876068376068385</v>
      </c>
    </row>
    <row r="25" spans="1:9" x14ac:dyDescent="0.25">
      <c r="A25" s="159"/>
      <c r="B25" s="7" t="s">
        <v>1</v>
      </c>
      <c r="C25" s="4">
        <v>315</v>
      </c>
      <c r="D25" s="4">
        <v>288</v>
      </c>
      <c r="E25" s="5">
        <v>0.91428571428571426</v>
      </c>
      <c r="F25" s="4">
        <v>250</v>
      </c>
      <c r="G25" s="5">
        <v>0.79365079365079361</v>
      </c>
      <c r="H25" s="6">
        <v>2.7898954703832755</v>
      </c>
      <c r="I25" s="58"/>
    </row>
    <row r="26" spans="1:9" x14ac:dyDescent="0.25">
      <c r="A26" s="159"/>
      <c r="B26" s="7" t="s">
        <v>2</v>
      </c>
      <c r="C26" s="4">
        <v>294</v>
      </c>
      <c r="D26" s="4">
        <v>261</v>
      </c>
      <c r="E26" s="5">
        <v>0.88775510204081631</v>
      </c>
      <c r="F26" s="4">
        <v>223</v>
      </c>
      <c r="G26" s="5">
        <v>0.75850340136054417</v>
      </c>
      <c r="H26" s="6">
        <v>2.7279693486590042</v>
      </c>
      <c r="I26" s="58"/>
    </row>
    <row r="27" spans="1:9" x14ac:dyDescent="0.25">
      <c r="A27" s="159"/>
      <c r="B27" s="7" t="s">
        <v>48</v>
      </c>
      <c r="C27" s="4">
        <v>285</v>
      </c>
      <c r="D27" s="4">
        <v>248</v>
      </c>
      <c r="E27" s="5">
        <v>0.87017543859649127</v>
      </c>
      <c r="F27" s="4">
        <v>214</v>
      </c>
      <c r="G27" s="5">
        <v>0.75087719298245614</v>
      </c>
      <c r="H27" s="6">
        <v>2.831707317073171</v>
      </c>
      <c r="I27" s="58"/>
    </row>
    <row r="28" spans="1:9" x14ac:dyDescent="0.25">
      <c r="A28" s="159"/>
      <c r="B28" s="7" t="s">
        <v>47</v>
      </c>
      <c r="C28" s="4">
        <v>260</v>
      </c>
      <c r="D28" s="4">
        <v>220</v>
      </c>
      <c r="E28" s="5">
        <v>0.84615384615384615</v>
      </c>
      <c r="F28" s="4">
        <v>195</v>
      </c>
      <c r="G28" s="5">
        <v>0.75</v>
      </c>
      <c r="H28" s="6">
        <v>2.8324074074074073</v>
      </c>
      <c r="I28" s="58"/>
    </row>
    <row r="29" spans="1:9" x14ac:dyDescent="0.25">
      <c r="A29" s="160"/>
      <c r="B29" s="54" t="s">
        <v>30</v>
      </c>
      <c r="C29" s="17">
        <f>IFERROR(SUM(C24:C28), "--")</f>
        <v>1412</v>
      </c>
      <c r="D29" s="17">
        <f>IFERROR(SUM(D24:D28), "--")</f>
        <v>1251</v>
      </c>
      <c r="E29" s="102">
        <f>IFERROR(D29/C29, "--" )</f>
        <v>0.88597733711048154</v>
      </c>
      <c r="F29" s="17">
        <f>IFERROR(SUM(F24:F28), "--")</f>
        <v>1100</v>
      </c>
      <c r="G29" s="102">
        <f>IFERROR(F29/C29, "--" )</f>
        <v>0.77903682719546741</v>
      </c>
      <c r="H29" s="103" t="s">
        <v>32</v>
      </c>
      <c r="I29" s="58"/>
    </row>
    <row r="30" spans="1:9" ht="15" customHeight="1" x14ac:dyDescent="0.25">
      <c r="A30" s="155" t="s">
        <v>107</v>
      </c>
      <c r="B30" s="87" t="s">
        <v>0</v>
      </c>
      <c r="C30" s="88">
        <v>10</v>
      </c>
      <c r="D30" s="88">
        <v>10</v>
      </c>
      <c r="E30" s="90">
        <v>1</v>
      </c>
      <c r="F30" s="88">
        <v>7</v>
      </c>
      <c r="G30" s="90">
        <v>0.7</v>
      </c>
      <c r="H30" s="89">
        <v>2.25</v>
      </c>
    </row>
    <row r="31" spans="1:9" x14ac:dyDescent="0.25">
      <c r="A31" s="156"/>
      <c r="B31" s="87" t="s">
        <v>1</v>
      </c>
      <c r="C31" s="113" t="s">
        <v>32</v>
      </c>
      <c r="D31" s="113" t="s">
        <v>32</v>
      </c>
      <c r="E31" s="114" t="s">
        <v>32</v>
      </c>
      <c r="F31" s="113" t="s">
        <v>32</v>
      </c>
      <c r="G31" s="114" t="s">
        <v>32</v>
      </c>
      <c r="H31" s="115" t="s">
        <v>32</v>
      </c>
      <c r="I31" s="58"/>
    </row>
    <row r="32" spans="1:9" x14ac:dyDescent="0.25">
      <c r="A32" s="156"/>
      <c r="B32" s="87" t="s">
        <v>2</v>
      </c>
      <c r="C32" s="113" t="s">
        <v>32</v>
      </c>
      <c r="D32" s="113" t="s">
        <v>32</v>
      </c>
      <c r="E32" s="114" t="s">
        <v>32</v>
      </c>
      <c r="F32" s="113" t="s">
        <v>32</v>
      </c>
      <c r="G32" s="114" t="s">
        <v>32</v>
      </c>
      <c r="H32" s="115" t="s">
        <v>32</v>
      </c>
      <c r="I32" s="58"/>
    </row>
    <row r="33" spans="1:9" x14ac:dyDescent="0.25">
      <c r="A33" s="156"/>
      <c r="B33" s="87" t="s">
        <v>48</v>
      </c>
      <c r="C33" s="88">
        <v>18</v>
      </c>
      <c r="D33" s="88">
        <v>18</v>
      </c>
      <c r="E33" s="90">
        <v>1</v>
      </c>
      <c r="F33" s="88">
        <v>15</v>
      </c>
      <c r="G33" s="90">
        <v>0.83333333333333337</v>
      </c>
      <c r="H33" s="89">
        <v>2.9411764705882355</v>
      </c>
      <c r="I33" s="58"/>
    </row>
    <row r="34" spans="1:9" x14ac:dyDescent="0.25">
      <c r="A34" s="156"/>
      <c r="B34" s="87" t="s">
        <v>47</v>
      </c>
      <c r="C34" s="113" t="s">
        <v>32</v>
      </c>
      <c r="D34" s="113" t="s">
        <v>32</v>
      </c>
      <c r="E34" s="114" t="s">
        <v>32</v>
      </c>
      <c r="F34" s="113" t="s">
        <v>32</v>
      </c>
      <c r="G34" s="114" t="s">
        <v>32</v>
      </c>
      <c r="H34" s="115" t="s">
        <v>32</v>
      </c>
      <c r="I34" s="58"/>
    </row>
    <row r="35" spans="1:9" x14ac:dyDescent="0.25">
      <c r="A35" s="157"/>
      <c r="B35" s="95" t="s">
        <v>30</v>
      </c>
      <c r="C35" s="107">
        <f>IFERROR(SUM(C30:C34), "--")</f>
        <v>28</v>
      </c>
      <c r="D35" s="107">
        <f>IFERROR(SUM(D30:D34), "--")</f>
        <v>28</v>
      </c>
      <c r="E35" s="109">
        <f>IFERROR(D35/C35, "--" )</f>
        <v>1</v>
      </c>
      <c r="F35" s="107">
        <f>IFERROR(SUM(F30:F34), "--")</f>
        <v>22</v>
      </c>
      <c r="G35" s="109">
        <f>IFERROR(F35/C35, "--" )</f>
        <v>0.7857142857142857</v>
      </c>
      <c r="H35" s="108" t="s">
        <v>32</v>
      </c>
      <c r="I35" s="58"/>
    </row>
    <row r="36" spans="1:9" ht="15" customHeight="1" x14ac:dyDescent="0.25">
      <c r="A36" s="158" t="s">
        <v>108</v>
      </c>
      <c r="B36" s="7" t="s">
        <v>0</v>
      </c>
      <c r="C36" s="116" t="s">
        <v>32</v>
      </c>
      <c r="D36" s="116" t="s">
        <v>32</v>
      </c>
      <c r="E36" s="52" t="s">
        <v>32</v>
      </c>
      <c r="F36" s="116" t="s">
        <v>32</v>
      </c>
      <c r="G36" s="52" t="s">
        <v>32</v>
      </c>
      <c r="H36" s="116" t="s">
        <v>32</v>
      </c>
    </row>
    <row r="37" spans="1:9" x14ac:dyDescent="0.25">
      <c r="A37" s="159"/>
      <c r="B37" s="7" t="s">
        <v>1</v>
      </c>
      <c r="C37" s="20" t="s">
        <v>32</v>
      </c>
      <c r="D37" s="20" t="s">
        <v>32</v>
      </c>
      <c r="E37" s="117" t="s">
        <v>32</v>
      </c>
      <c r="F37" s="20" t="s">
        <v>32</v>
      </c>
      <c r="G37" s="117" t="s">
        <v>32</v>
      </c>
      <c r="H37" s="118" t="s">
        <v>32</v>
      </c>
      <c r="I37" s="58"/>
    </row>
    <row r="38" spans="1:9" x14ac:dyDescent="0.25">
      <c r="A38" s="159"/>
      <c r="B38" s="7" t="s">
        <v>2</v>
      </c>
      <c r="C38" s="4">
        <v>18</v>
      </c>
      <c r="D38" s="4">
        <v>18</v>
      </c>
      <c r="E38" s="5">
        <v>1</v>
      </c>
      <c r="F38" s="4">
        <v>14</v>
      </c>
      <c r="G38" s="5">
        <v>0.77777777777777779</v>
      </c>
      <c r="H38" s="6">
        <v>3</v>
      </c>
      <c r="I38" s="58"/>
    </row>
    <row r="39" spans="1:9" x14ac:dyDescent="0.25">
      <c r="A39" s="159"/>
      <c r="B39" s="7" t="s">
        <v>48</v>
      </c>
      <c r="C39" s="116" t="s">
        <v>32</v>
      </c>
      <c r="D39" s="116" t="s">
        <v>32</v>
      </c>
      <c r="E39" s="52" t="s">
        <v>32</v>
      </c>
      <c r="F39" s="116" t="s">
        <v>32</v>
      </c>
      <c r="G39" s="52" t="s">
        <v>32</v>
      </c>
      <c r="H39" s="116" t="s">
        <v>32</v>
      </c>
      <c r="I39" s="58"/>
    </row>
    <row r="40" spans="1:9" x14ac:dyDescent="0.25">
      <c r="A40" s="159"/>
      <c r="B40" s="7" t="s">
        <v>47</v>
      </c>
      <c r="C40" s="116" t="s">
        <v>32</v>
      </c>
      <c r="D40" s="116" t="s">
        <v>32</v>
      </c>
      <c r="E40" s="52" t="s">
        <v>32</v>
      </c>
      <c r="F40" s="116" t="s">
        <v>32</v>
      </c>
      <c r="G40" s="52" t="s">
        <v>32</v>
      </c>
      <c r="H40" s="116" t="s">
        <v>32</v>
      </c>
      <c r="I40" s="58"/>
    </row>
    <row r="41" spans="1:9" x14ac:dyDescent="0.25">
      <c r="A41" s="160"/>
      <c r="B41" s="54" t="s">
        <v>30</v>
      </c>
      <c r="C41" s="17">
        <f>IFERROR(SUM(C36:C40), "--")</f>
        <v>18</v>
      </c>
      <c r="D41" s="17">
        <f>IFERROR(SUM(D36:D40), "--")</f>
        <v>18</v>
      </c>
      <c r="E41" s="102">
        <f>IFERROR(D41/C41, "--" )</f>
        <v>1</v>
      </c>
      <c r="F41" s="17">
        <f>IFERROR(SUM(F36:F40), "--")</f>
        <v>14</v>
      </c>
      <c r="G41" s="102">
        <f>IFERROR(F41/C41, "--" )</f>
        <v>0.77777777777777779</v>
      </c>
      <c r="H41" s="103" t="s">
        <v>32</v>
      </c>
      <c r="I41" s="58"/>
    </row>
    <row r="42" spans="1:9" ht="15" customHeight="1" x14ac:dyDescent="0.25">
      <c r="A42" s="155" t="s">
        <v>109</v>
      </c>
      <c r="B42" s="87" t="s">
        <v>0</v>
      </c>
      <c r="C42" s="88">
        <v>156</v>
      </c>
      <c r="D42" s="88">
        <v>116</v>
      </c>
      <c r="E42" s="90">
        <v>0.74358974358974361</v>
      </c>
      <c r="F42" s="88">
        <v>101</v>
      </c>
      <c r="G42" s="90">
        <v>0.64743589743589747</v>
      </c>
      <c r="H42" s="89">
        <v>2.844736842105263</v>
      </c>
    </row>
    <row r="43" spans="1:9" x14ac:dyDescent="0.25">
      <c r="A43" s="156"/>
      <c r="B43" s="87" t="s">
        <v>1</v>
      </c>
      <c r="C43" s="88">
        <v>180</v>
      </c>
      <c r="D43" s="88">
        <v>136</v>
      </c>
      <c r="E43" s="90">
        <v>0.75555555555555554</v>
      </c>
      <c r="F43" s="88">
        <v>109</v>
      </c>
      <c r="G43" s="90">
        <v>0.60555555555555551</v>
      </c>
      <c r="H43" s="89">
        <v>2.6766917293233079</v>
      </c>
      <c r="I43" s="58"/>
    </row>
    <row r="44" spans="1:9" x14ac:dyDescent="0.25">
      <c r="A44" s="156"/>
      <c r="B44" s="87" t="s">
        <v>2</v>
      </c>
      <c r="C44" s="88">
        <v>205</v>
      </c>
      <c r="D44" s="88">
        <v>154</v>
      </c>
      <c r="E44" s="90">
        <v>0.75121951219512195</v>
      </c>
      <c r="F44" s="88">
        <v>139</v>
      </c>
      <c r="G44" s="90">
        <v>0.67804878048780493</v>
      </c>
      <c r="H44" s="89">
        <v>2.877922077922078</v>
      </c>
      <c r="I44" s="58"/>
    </row>
    <row r="45" spans="1:9" x14ac:dyDescent="0.25">
      <c r="A45" s="156"/>
      <c r="B45" s="87" t="s">
        <v>48</v>
      </c>
      <c r="C45" s="88">
        <v>201</v>
      </c>
      <c r="D45" s="88">
        <v>148</v>
      </c>
      <c r="E45" s="90">
        <v>0.73631840796019898</v>
      </c>
      <c r="F45" s="88">
        <v>128</v>
      </c>
      <c r="G45" s="90">
        <v>0.63681592039800994</v>
      </c>
      <c r="H45" s="89">
        <v>2.6734693877551021</v>
      </c>
      <c r="I45" s="58"/>
    </row>
    <row r="46" spans="1:9" x14ac:dyDescent="0.25">
      <c r="A46" s="156"/>
      <c r="B46" s="87" t="s">
        <v>47</v>
      </c>
      <c r="C46" s="88">
        <v>201</v>
      </c>
      <c r="D46" s="88">
        <v>157</v>
      </c>
      <c r="E46" s="90">
        <v>0.78109452736318408</v>
      </c>
      <c r="F46" s="88">
        <v>130</v>
      </c>
      <c r="G46" s="90">
        <v>0.64676616915422891</v>
      </c>
      <c r="H46" s="89">
        <v>2.6044585987261151</v>
      </c>
      <c r="I46" s="58"/>
    </row>
    <row r="47" spans="1:9" x14ac:dyDescent="0.25">
      <c r="A47" s="157"/>
      <c r="B47" s="95" t="s">
        <v>30</v>
      </c>
      <c r="C47" s="107">
        <f>IFERROR(SUM(C42:C46), "--")</f>
        <v>943</v>
      </c>
      <c r="D47" s="107">
        <f>IFERROR(SUM(D42:D46), "--")</f>
        <v>711</v>
      </c>
      <c r="E47" s="109">
        <f>IFERROR(D47/C47, "--" )</f>
        <v>0.75397667020148462</v>
      </c>
      <c r="F47" s="107">
        <f>IFERROR(SUM(F42:F46), "--")</f>
        <v>607</v>
      </c>
      <c r="G47" s="109">
        <f>IFERROR(F47/C47, "--" )</f>
        <v>0.64369034994697771</v>
      </c>
      <c r="H47" s="108" t="s">
        <v>32</v>
      </c>
      <c r="I47" s="58"/>
    </row>
    <row r="48" spans="1:9" ht="15" customHeight="1" x14ac:dyDescent="0.25">
      <c r="A48" s="164" t="s">
        <v>110</v>
      </c>
      <c r="B48" s="7" t="s">
        <v>0</v>
      </c>
      <c r="C48" s="4">
        <v>50</v>
      </c>
      <c r="D48" s="4">
        <v>34</v>
      </c>
      <c r="E48" s="15">
        <v>0.68</v>
      </c>
      <c r="F48" s="4">
        <v>29</v>
      </c>
      <c r="G48" s="15">
        <v>0.57999999999999996</v>
      </c>
      <c r="H48" s="14">
        <v>2.5882352941176472</v>
      </c>
    </row>
    <row r="49" spans="1:8" x14ac:dyDescent="0.25">
      <c r="A49" s="164"/>
      <c r="B49" s="7" t="s">
        <v>1</v>
      </c>
      <c r="C49" s="4">
        <v>54</v>
      </c>
      <c r="D49" s="4">
        <v>34</v>
      </c>
      <c r="E49" s="5">
        <v>0.62962962962962965</v>
      </c>
      <c r="F49" s="4">
        <v>27</v>
      </c>
      <c r="G49" s="5">
        <v>0.5</v>
      </c>
      <c r="H49" s="6">
        <v>2.5294117647058822</v>
      </c>
    </row>
    <row r="50" spans="1:8" x14ac:dyDescent="0.25">
      <c r="A50" s="164"/>
      <c r="B50" s="7" t="s">
        <v>2</v>
      </c>
      <c r="C50" s="4">
        <v>42</v>
      </c>
      <c r="D50" s="4">
        <v>33</v>
      </c>
      <c r="E50" s="5">
        <v>0.7857142857142857</v>
      </c>
      <c r="F50" s="4">
        <v>22</v>
      </c>
      <c r="G50" s="5">
        <v>0.52380952380952384</v>
      </c>
      <c r="H50" s="6">
        <v>2.0606060606060606</v>
      </c>
    </row>
    <row r="51" spans="1:8" x14ac:dyDescent="0.25">
      <c r="A51" s="164"/>
      <c r="B51" s="7" t="s">
        <v>48</v>
      </c>
      <c r="C51" s="4">
        <v>48</v>
      </c>
      <c r="D51" s="4">
        <v>39</v>
      </c>
      <c r="E51" s="5">
        <v>0.8125</v>
      </c>
      <c r="F51" s="4">
        <v>37</v>
      </c>
      <c r="G51" s="5">
        <v>0.77083333333333337</v>
      </c>
      <c r="H51" s="6">
        <v>3.1333333333333333</v>
      </c>
    </row>
    <row r="52" spans="1:8" x14ac:dyDescent="0.25">
      <c r="A52" s="164"/>
      <c r="B52" s="7" t="s">
        <v>47</v>
      </c>
      <c r="C52" s="4">
        <v>36</v>
      </c>
      <c r="D52" s="4">
        <v>28</v>
      </c>
      <c r="E52" s="5">
        <v>0.77777777777777779</v>
      </c>
      <c r="F52" s="4">
        <v>22</v>
      </c>
      <c r="G52" s="5">
        <v>0.61111111111111116</v>
      </c>
      <c r="H52" s="6">
        <v>2.3214285714285716</v>
      </c>
    </row>
    <row r="53" spans="1:8" x14ac:dyDescent="0.25">
      <c r="A53" s="164"/>
      <c r="B53" s="54" t="s">
        <v>30</v>
      </c>
      <c r="C53" s="17">
        <f>IFERROR(SUM(C48:C52), "--")</f>
        <v>230</v>
      </c>
      <c r="D53" s="17">
        <f>IFERROR(SUM(D48:D52), "--")</f>
        <v>168</v>
      </c>
      <c r="E53" s="102">
        <f>IFERROR(D53/C53, "--" )</f>
        <v>0.73043478260869565</v>
      </c>
      <c r="F53" s="17">
        <f>IFERROR(SUM(F48:F52), "--")</f>
        <v>137</v>
      </c>
      <c r="G53" s="102">
        <f>IFERROR(F53/C53, "--" )</f>
        <v>0.59565217391304348</v>
      </c>
      <c r="H53" s="103" t="s">
        <v>32</v>
      </c>
    </row>
    <row r="54" spans="1:8" x14ac:dyDescent="0.25">
      <c r="A54" s="155" t="s">
        <v>111</v>
      </c>
      <c r="B54" s="87" t="s">
        <v>0</v>
      </c>
      <c r="C54" s="88">
        <v>32</v>
      </c>
      <c r="D54" s="88">
        <v>31</v>
      </c>
      <c r="E54" s="90">
        <v>0.96875</v>
      </c>
      <c r="F54" s="88">
        <v>31</v>
      </c>
      <c r="G54" s="90">
        <v>0.96875</v>
      </c>
      <c r="H54" s="89">
        <v>3.6774193548387095</v>
      </c>
    </row>
    <row r="55" spans="1:8" x14ac:dyDescent="0.25">
      <c r="A55" s="156"/>
      <c r="B55" s="87" t="s">
        <v>1</v>
      </c>
      <c r="C55" s="88">
        <v>32</v>
      </c>
      <c r="D55" s="88">
        <v>31</v>
      </c>
      <c r="E55" s="90">
        <v>0.96875</v>
      </c>
      <c r="F55" s="88">
        <v>31</v>
      </c>
      <c r="G55" s="90">
        <v>0.96875</v>
      </c>
      <c r="H55" s="89">
        <v>3.967741935483871</v>
      </c>
    </row>
    <row r="56" spans="1:8" x14ac:dyDescent="0.25">
      <c r="A56" s="156"/>
      <c r="B56" s="87" t="s">
        <v>2</v>
      </c>
      <c r="C56" s="88">
        <v>30</v>
      </c>
      <c r="D56" s="88">
        <v>29</v>
      </c>
      <c r="E56" s="90">
        <v>0.96666666666666667</v>
      </c>
      <c r="F56" s="88">
        <v>29</v>
      </c>
      <c r="G56" s="90">
        <v>0.96666666666666667</v>
      </c>
      <c r="H56" s="89">
        <v>3.896551724137931</v>
      </c>
    </row>
    <row r="57" spans="1:8" x14ac:dyDescent="0.25">
      <c r="A57" s="156"/>
      <c r="B57" s="87" t="s">
        <v>48</v>
      </c>
      <c r="C57" s="88">
        <v>31</v>
      </c>
      <c r="D57" s="88">
        <v>27</v>
      </c>
      <c r="E57" s="90">
        <v>0.87096774193548387</v>
      </c>
      <c r="F57" s="88">
        <v>27</v>
      </c>
      <c r="G57" s="90">
        <v>0.87096774193548387</v>
      </c>
      <c r="H57" s="89">
        <v>3.2962962962962963</v>
      </c>
    </row>
    <row r="58" spans="1:8" x14ac:dyDescent="0.25">
      <c r="A58" s="156"/>
      <c r="B58" s="87" t="s">
        <v>47</v>
      </c>
      <c r="C58" s="88">
        <v>29</v>
      </c>
      <c r="D58" s="88">
        <v>26</v>
      </c>
      <c r="E58" s="90">
        <v>0.89655172413793105</v>
      </c>
      <c r="F58" s="88">
        <v>26</v>
      </c>
      <c r="G58" s="90">
        <v>0.89655172413793105</v>
      </c>
      <c r="H58" s="89">
        <v>3.4230769230769229</v>
      </c>
    </row>
    <row r="59" spans="1:8" x14ac:dyDescent="0.25">
      <c r="A59" s="157"/>
      <c r="B59" s="95" t="s">
        <v>30</v>
      </c>
      <c r="C59" s="107">
        <f>IFERROR(SUM(C54:C58), "--")</f>
        <v>154</v>
      </c>
      <c r="D59" s="107">
        <f>IFERROR(SUM(D54:D58), "--")</f>
        <v>144</v>
      </c>
      <c r="E59" s="109">
        <f>IFERROR(D59/C59, "--" )</f>
        <v>0.93506493506493504</v>
      </c>
      <c r="F59" s="107">
        <f>IFERROR(SUM(F54:F58), "--")</f>
        <v>144</v>
      </c>
      <c r="G59" s="109">
        <f>IFERROR(F59/C59, "--" )</f>
        <v>0.93506493506493504</v>
      </c>
      <c r="H59" s="108" t="s">
        <v>32</v>
      </c>
    </row>
    <row r="60" spans="1:8" x14ac:dyDescent="0.25">
      <c r="A60" s="158" t="s">
        <v>112</v>
      </c>
      <c r="B60" s="7" t="s">
        <v>0</v>
      </c>
      <c r="C60" s="4">
        <v>46</v>
      </c>
      <c r="D60" s="4">
        <v>36</v>
      </c>
      <c r="E60" s="15">
        <v>0.78260869565217395</v>
      </c>
      <c r="F60" s="4">
        <v>33</v>
      </c>
      <c r="G60" s="15">
        <v>0.71739130434782605</v>
      </c>
      <c r="H60" s="14">
        <v>2.5444444444444443</v>
      </c>
    </row>
    <row r="61" spans="1:8" x14ac:dyDescent="0.25">
      <c r="A61" s="159"/>
      <c r="B61" s="7" t="s">
        <v>1</v>
      </c>
      <c r="C61" s="4">
        <v>46</v>
      </c>
      <c r="D61" s="4">
        <v>42</v>
      </c>
      <c r="E61" s="5">
        <v>0.91304347826086951</v>
      </c>
      <c r="F61" s="4">
        <v>40</v>
      </c>
      <c r="G61" s="5">
        <v>0.86956521739130432</v>
      </c>
      <c r="H61" s="6">
        <v>2.7714285714285714</v>
      </c>
    </row>
    <row r="62" spans="1:8" x14ac:dyDescent="0.25">
      <c r="A62" s="159"/>
      <c r="B62" s="7" t="s">
        <v>2</v>
      </c>
      <c r="C62" s="4">
        <v>47</v>
      </c>
      <c r="D62" s="4">
        <v>42</v>
      </c>
      <c r="E62" s="5">
        <v>0.8936170212765957</v>
      </c>
      <c r="F62" s="4">
        <v>38</v>
      </c>
      <c r="G62" s="5">
        <v>0.80851063829787229</v>
      </c>
      <c r="H62" s="6">
        <v>2.7857142857142856</v>
      </c>
    </row>
    <row r="63" spans="1:8" x14ac:dyDescent="0.25">
      <c r="A63" s="159"/>
      <c r="B63" s="7" t="s">
        <v>48</v>
      </c>
      <c r="C63" s="4">
        <v>47</v>
      </c>
      <c r="D63" s="4">
        <v>34</v>
      </c>
      <c r="E63" s="5">
        <v>0.72340425531914898</v>
      </c>
      <c r="F63" s="4">
        <v>32</v>
      </c>
      <c r="G63" s="5">
        <v>0.68085106382978722</v>
      </c>
      <c r="H63" s="6">
        <v>3.2058823529411766</v>
      </c>
    </row>
    <row r="64" spans="1:8" x14ac:dyDescent="0.25">
      <c r="A64" s="159"/>
      <c r="B64" s="7" t="s">
        <v>47</v>
      </c>
      <c r="C64" s="4">
        <v>38</v>
      </c>
      <c r="D64" s="4">
        <v>32</v>
      </c>
      <c r="E64" s="5">
        <v>0.84210526315789469</v>
      </c>
      <c r="F64" s="4">
        <v>30</v>
      </c>
      <c r="G64" s="5">
        <v>0.78947368421052633</v>
      </c>
      <c r="H64" s="6">
        <v>2.84375</v>
      </c>
    </row>
    <row r="65" spans="1:8" x14ac:dyDescent="0.25">
      <c r="A65" s="160"/>
      <c r="B65" s="54" t="s">
        <v>30</v>
      </c>
      <c r="C65" s="17">
        <f>IFERROR(SUM(C60:C64), "--")</f>
        <v>224</v>
      </c>
      <c r="D65" s="17">
        <f>IFERROR(SUM(D60:D64), "--")</f>
        <v>186</v>
      </c>
      <c r="E65" s="102">
        <f>IFERROR(D65/C65, "--" )</f>
        <v>0.8303571428571429</v>
      </c>
      <c r="F65" s="17">
        <f>IFERROR(SUM(F60:F64), "--")</f>
        <v>173</v>
      </c>
      <c r="G65" s="102">
        <f>IFERROR(F65/C65, "--" )</f>
        <v>0.7723214285714286</v>
      </c>
      <c r="H65" s="103" t="s">
        <v>32</v>
      </c>
    </row>
    <row r="66" spans="1:8" x14ac:dyDescent="0.25">
      <c r="A66" s="155" t="s">
        <v>113</v>
      </c>
      <c r="B66" s="87" t="s">
        <v>0</v>
      </c>
      <c r="C66" s="88">
        <v>21</v>
      </c>
      <c r="D66" s="88">
        <v>15</v>
      </c>
      <c r="E66" s="90">
        <v>0.7142857142857143</v>
      </c>
      <c r="F66" s="88">
        <v>15</v>
      </c>
      <c r="G66" s="90">
        <v>0.7142857142857143</v>
      </c>
      <c r="H66" s="89">
        <v>2.8666666666666667</v>
      </c>
    </row>
    <row r="67" spans="1:8" x14ac:dyDescent="0.25">
      <c r="A67" s="156"/>
      <c r="B67" s="87" t="s">
        <v>1</v>
      </c>
      <c r="C67" s="88">
        <v>26</v>
      </c>
      <c r="D67" s="88">
        <v>20</v>
      </c>
      <c r="E67" s="90">
        <v>0.76923076923076927</v>
      </c>
      <c r="F67" s="88">
        <v>20</v>
      </c>
      <c r="G67" s="90">
        <v>0.76923076923076927</v>
      </c>
      <c r="H67" s="89">
        <v>2.85</v>
      </c>
    </row>
    <row r="68" spans="1:8" x14ac:dyDescent="0.25">
      <c r="A68" s="156"/>
      <c r="B68" s="87" t="s">
        <v>2</v>
      </c>
      <c r="C68" s="88">
        <v>24</v>
      </c>
      <c r="D68" s="88">
        <v>19</v>
      </c>
      <c r="E68" s="90">
        <v>0.79166666666666663</v>
      </c>
      <c r="F68" s="88">
        <v>18</v>
      </c>
      <c r="G68" s="90">
        <v>0.75</v>
      </c>
      <c r="H68" s="89">
        <v>2.6315789473684212</v>
      </c>
    </row>
    <row r="69" spans="1:8" x14ac:dyDescent="0.25">
      <c r="A69" s="156"/>
      <c r="B69" s="87" t="s">
        <v>48</v>
      </c>
      <c r="C69" s="88">
        <v>24</v>
      </c>
      <c r="D69" s="88">
        <v>19</v>
      </c>
      <c r="E69" s="90">
        <v>0.79166666666666663</v>
      </c>
      <c r="F69" s="88">
        <v>17</v>
      </c>
      <c r="G69" s="90">
        <v>0.70833333333333337</v>
      </c>
      <c r="H69" s="89">
        <v>2.4736842105263159</v>
      </c>
    </row>
    <row r="70" spans="1:8" x14ac:dyDescent="0.25">
      <c r="A70" s="156"/>
      <c r="B70" s="87" t="s">
        <v>47</v>
      </c>
      <c r="C70" s="88">
        <v>22</v>
      </c>
      <c r="D70" s="88">
        <v>19</v>
      </c>
      <c r="E70" s="90">
        <v>0.86363636363636365</v>
      </c>
      <c r="F70" s="88">
        <v>17</v>
      </c>
      <c r="G70" s="90">
        <v>0.77272727272727271</v>
      </c>
      <c r="H70" s="89">
        <v>2.4210526315789473</v>
      </c>
    </row>
    <row r="71" spans="1:8" x14ac:dyDescent="0.25">
      <c r="A71" s="157"/>
      <c r="B71" s="95" t="s">
        <v>30</v>
      </c>
      <c r="C71" s="107">
        <f>IFERROR(SUM(C66:C70), "--")</f>
        <v>117</v>
      </c>
      <c r="D71" s="107">
        <f>IFERROR(SUM(D66:D70), "--")</f>
        <v>92</v>
      </c>
      <c r="E71" s="109">
        <f>IFERROR(D71/C71, "--" )</f>
        <v>0.78632478632478631</v>
      </c>
      <c r="F71" s="107">
        <f>IFERROR(SUM(F66:F70), "--")</f>
        <v>87</v>
      </c>
      <c r="G71" s="109">
        <f>IFERROR(F71/C71, "--" )</f>
        <v>0.74358974358974361</v>
      </c>
      <c r="H71" s="108" t="s">
        <v>32</v>
      </c>
    </row>
    <row r="72" spans="1:8" x14ac:dyDescent="0.25">
      <c r="A72" s="158" t="s">
        <v>114</v>
      </c>
      <c r="B72" s="7" t="s">
        <v>0</v>
      </c>
      <c r="C72" s="4">
        <v>34</v>
      </c>
      <c r="D72" s="4">
        <v>15</v>
      </c>
      <c r="E72" s="15">
        <v>0.44117647058823528</v>
      </c>
      <c r="F72" s="4">
        <v>14</v>
      </c>
      <c r="G72" s="15">
        <v>0.41176470588235292</v>
      </c>
      <c r="H72" s="14">
        <v>2.9333333333333331</v>
      </c>
    </row>
    <row r="73" spans="1:8" x14ac:dyDescent="0.25">
      <c r="A73" s="159"/>
      <c r="B73" s="7" t="s">
        <v>1</v>
      </c>
      <c r="C73" s="4">
        <v>30</v>
      </c>
      <c r="D73" s="4">
        <v>21</v>
      </c>
      <c r="E73" s="5">
        <v>0.7</v>
      </c>
      <c r="F73" s="4">
        <v>18</v>
      </c>
      <c r="G73" s="5">
        <v>0.6</v>
      </c>
      <c r="H73" s="6">
        <v>2.6190476190476191</v>
      </c>
    </row>
    <row r="74" spans="1:8" x14ac:dyDescent="0.25">
      <c r="A74" s="159"/>
      <c r="B74" s="7" t="s">
        <v>2</v>
      </c>
      <c r="C74" s="4">
        <v>66</v>
      </c>
      <c r="D74" s="4">
        <v>41</v>
      </c>
      <c r="E74" s="5">
        <v>0.62121212121212122</v>
      </c>
      <c r="F74" s="4">
        <v>36</v>
      </c>
      <c r="G74" s="5">
        <v>0.54545454545454541</v>
      </c>
      <c r="H74" s="6">
        <v>2.7804878048780486</v>
      </c>
    </row>
    <row r="75" spans="1:8" x14ac:dyDescent="0.25">
      <c r="A75" s="159"/>
      <c r="B75" s="7" t="s">
        <v>48</v>
      </c>
      <c r="C75" s="4">
        <v>64</v>
      </c>
      <c r="D75" s="4">
        <v>45</v>
      </c>
      <c r="E75" s="5">
        <v>0.703125</v>
      </c>
      <c r="F75" s="4">
        <v>41</v>
      </c>
      <c r="G75" s="5">
        <v>0.640625</v>
      </c>
      <c r="H75" s="6">
        <v>3.0666666666666669</v>
      </c>
    </row>
    <row r="76" spans="1:8" x14ac:dyDescent="0.25">
      <c r="A76" s="159"/>
      <c r="B76" s="7" t="s">
        <v>47</v>
      </c>
      <c r="C76" s="4">
        <v>64</v>
      </c>
      <c r="D76" s="4">
        <v>55</v>
      </c>
      <c r="E76" s="5">
        <v>0.859375</v>
      </c>
      <c r="F76" s="4">
        <v>51</v>
      </c>
      <c r="G76" s="5">
        <v>0.796875</v>
      </c>
      <c r="H76" s="6">
        <v>2.9636363636363638</v>
      </c>
    </row>
    <row r="77" spans="1:8" x14ac:dyDescent="0.25">
      <c r="A77" s="160"/>
      <c r="B77" s="54" t="s">
        <v>30</v>
      </c>
      <c r="C77" s="17">
        <f>IFERROR(SUM(C72:C76), "--")</f>
        <v>258</v>
      </c>
      <c r="D77" s="17">
        <f>IFERROR(SUM(D72:D76), "--")</f>
        <v>177</v>
      </c>
      <c r="E77" s="102">
        <f>IFERROR(D77/C77, "--" )</f>
        <v>0.68604651162790697</v>
      </c>
      <c r="F77" s="17">
        <f>IFERROR(SUM(F72:F76), "--")</f>
        <v>160</v>
      </c>
      <c r="G77" s="102">
        <f>IFERROR(F77/C77, "--" )</f>
        <v>0.62015503875968991</v>
      </c>
      <c r="H77" s="103" t="s">
        <v>32</v>
      </c>
    </row>
    <row r="78" spans="1:8" x14ac:dyDescent="0.25">
      <c r="A78" s="155" t="s">
        <v>115</v>
      </c>
      <c r="B78" s="87" t="s">
        <v>0</v>
      </c>
      <c r="C78" s="88">
        <v>9</v>
      </c>
      <c r="D78" s="88">
        <v>9</v>
      </c>
      <c r="E78" s="90">
        <v>1</v>
      </c>
      <c r="F78" s="88">
        <v>9</v>
      </c>
      <c r="G78" s="90">
        <v>1</v>
      </c>
      <c r="H78" s="89">
        <v>4</v>
      </c>
    </row>
    <row r="79" spans="1:8" x14ac:dyDescent="0.25">
      <c r="A79" s="156"/>
      <c r="B79" s="87" t="s">
        <v>1</v>
      </c>
      <c r="C79" s="113" t="s">
        <v>32</v>
      </c>
      <c r="D79" s="113" t="s">
        <v>32</v>
      </c>
      <c r="E79" s="114" t="s">
        <v>32</v>
      </c>
      <c r="F79" s="113" t="s">
        <v>32</v>
      </c>
      <c r="G79" s="114" t="s">
        <v>32</v>
      </c>
      <c r="H79" s="115" t="s">
        <v>32</v>
      </c>
    </row>
    <row r="80" spans="1:8" x14ac:dyDescent="0.25">
      <c r="A80" s="156"/>
      <c r="B80" s="87" t="s">
        <v>2</v>
      </c>
      <c r="C80" s="113" t="s">
        <v>32</v>
      </c>
      <c r="D80" s="113" t="s">
        <v>32</v>
      </c>
      <c r="E80" s="114" t="s">
        <v>32</v>
      </c>
      <c r="F80" s="113" t="s">
        <v>32</v>
      </c>
      <c r="G80" s="114" t="s">
        <v>32</v>
      </c>
      <c r="H80" s="115" t="s">
        <v>32</v>
      </c>
    </row>
    <row r="81" spans="1:9" x14ac:dyDescent="0.25">
      <c r="A81" s="156"/>
      <c r="B81" s="87" t="s">
        <v>48</v>
      </c>
      <c r="C81" s="113" t="s">
        <v>32</v>
      </c>
      <c r="D81" s="113" t="s">
        <v>32</v>
      </c>
      <c r="E81" s="114" t="s">
        <v>32</v>
      </c>
      <c r="F81" s="113" t="s">
        <v>32</v>
      </c>
      <c r="G81" s="114" t="s">
        <v>32</v>
      </c>
      <c r="H81" s="115" t="s">
        <v>32</v>
      </c>
    </row>
    <row r="82" spans="1:9" x14ac:dyDescent="0.25">
      <c r="A82" s="156"/>
      <c r="B82" s="87" t="s">
        <v>47</v>
      </c>
      <c r="C82" s="113" t="s">
        <v>32</v>
      </c>
      <c r="D82" s="113" t="s">
        <v>32</v>
      </c>
      <c r="E82" s="114" t="s">
        <v>32</v>
      </c>
      <c r="F82" s="113" t="s">
        <v>32</v>
      </c>
      <c r="G82" s="114" t="s">
        <v>32</v>
      </c>
      <c r="H82" s="115" t="s">
        <v>32</v>
      </c>
    </row>
    <row r="83" spans="1:9" x14ac:dyDescent="0.25">
      <c r="A83" s="157"/>
      <c r="B83" s="95" t="s">
        <v>30</v>
      </c>
      <c r="C83" s="107">
        <f>IFERROR(SUM(C78:C82), "--")</f>
        <v>9</v>
      </c>
      <c r="D83" s="107">
        <f>IFERROR(SUM(D78:D82), "--")</f>
        <v>9</v>
      </c>
      <c r="E83" s="109">
        <f>IFERROR(D83/C83, "--" )</f>
        <v>1</v>
      </c>
      <c r="F83" s="107">
        <f>IFERROR(SUM(F78:F82), "--")</f>
        <v>9</v>
      </c>
      <c r="G83" s="109">
        <f>IFERROR(F83/C83, "--" )</f>
        <v>1</v>
      </c>
      <c r="H83" s="108" t="s">
        <v>32</v>
      </c>
    </row>
    <row r="84" spans="1:9" x14ac:dyDescent="0.25">
      <c r="A84" s="3"/>
      <c r="B84"/>
      <c r="C84"/>
      <c r="D84"/>
      <c r="E84"/>
      <c r="F84"/>
      <c r="G84"/>
      <c r="H84"/>
      <c r="I84"/>
    </row>
    <row r="85" spans="1:9" x14ac:dyDescent="0.25">
      <c r="A85" s="3"/>
      <c r="B85"/>
      <c r="C85"/>
      <c r="D85"/>
      <c r="E85"/>
      <c r="F85"/>
      <c r="G85"/>
      <c r="H85"/>
      <c r="I85"/>
    </row>
    <row r="86" spans="1:9" x14ac:dyDescent="0.25">
      <c r="A86" s="3"/>
      <c r="B86"/>
      <c r="C86"/>
      <c r="D86"/>
      <c r="E86"/>
      <c r="F86"/>
      <c r="G86"/>
      <c r="H86"/>
      <c r="I86"/>
    </row>
    <row r="87" spans="1:9" x14ac:dyDescent="0.25">
      <c r="A87" s="3"/>
      <c r="B87"/>
      <c r="C87"/>
      <c r="D87"/>
      <c r="E87"/>
      <c r="F87"/>
      <c r="G87"/>
      <c r="H87"/>
      <c r="I87"/>
    </row>
    <row r="88" spans="1:9" x14ac:dyDescent="0.25">
      <c r="A88" s="3"/>
      <c r="B88"/>
      <c r="C88"/>
      <c r="D88"/>
      <c r="E88"/>
      <c r="F88"/>
      <c r="G88"/>
      <c r="H88"/>
      <c r="I88"/>
    </row>
    <row r="89" spans="1:9" x14ac:dyDescent="0.25">
      <c r="A89" s="3"/>
      <c r="B89"/>
      <c r="C89"/>
      <c r="D89"/>
      <c r="E89"/>
      <c r="F89"/>
      <c r="G89"/>
      <c r="H89"/>
      <c r="I89"/>
    </row>
    <row r="90" spans="1:9" x14ac:dyDescent="0.25">
      <c r="A90" s="3"/>
      <c r="B90"/>
      <c r="C90"/>
      <c r="D90"/>
      <c r="E90"/>
      <c r="F90"/>
      <c r="G90"/>
      <c r="H90"/>
      <c r="I90"/>
    </row>
    <row r="91" spans="1:9" x14ac:dyDescent="0.25">
      <c r="A91" s="3"/>
      <c r="B91"/>
      <c r="C91"/>
      <c r="D91"/>
      <c r="E91"/>
      <c r="F91"/>
      <c r="G91"/>
      <c r="H91"/>
      <c r="I91"/>
    </row>
    <row r="92" spans="1:9" x14ac:dyDescent="0.25">
      <c r="A92" s="3"/>
      <c r="B92"/>
      <c r="C92"/>
      <c r="D92"/>
      <c r="E92"/>
      <c r="F92"/>
      <c r="G92"/>
      <c r="H92"/>
      <c r="I92"/>
    </row>
    <row r="93" spans="1:9" x14ac:dyDescent="0.25">
      <c r="A93" s="3"/>
      <c r="B93"/>
      <c r="C93"/>
      <c r="D93"/>
      <c r="E93"/>
      <c r="F93"/>
      <c r="G93"/>
      <c r="H93"/>
      <c r="I93"/>
    </row>
    <row r="94" spans="1:9" x14ac:dyDescent="0.25">
      <c r="A94" s="3"/>
      <c r="B94"/>
      <c r="C94"/>
      <c r="D94"/>
      <c r="E94"/>
      <c r="F94"/>
      <c r="G94"/>
      <c r="H94"/>
      <c r="I94"/>
    </row>
    <row r="95" spans="1:9" x14ac:dyDescent="0.25">
      <c r="A95" s="3"/>
      <c r="B95"/>
      <c r="C95"/>
      <c r="D95"/>
      <c r="E95"/>
      <c r="F95"/>
      <c r="G95"/>
      <c r="H95"/>
      <c r="I95"/>
    </row>
    <row r="96" spans="1:9" ht="15" customHeight="1" x14ac:dyDescent="0.25">
      <c r="A96" s="3"/>
      <c r="B96"/>
      <c r="C96"/>
      <c r="D96"/>
      <c r="E96"/>
      <c r="F96"/>
      <c r="G96"/>
      <c r="H96"/>
      <c r="I96"/>
    </row>
    <row r="97" spans="1:9" x14ac:dyDescent="0.25">
      <c r="A97" s="3"/>
      <c r="B97"/>
      <c r="C97"/>
      <c r="D97"/>
      <c r="E97"/>
      <c r="F97"/>
      <c r="G97"/>
      <c r="H97"/>
      <c r="I97"/>
    </row>
    <row r="98" spans="1:9" x14ac:dyDescent="0.25">
      <c r="A98" s="3"/>
      <c r="B98"/>
      <c r="C98"/>
      <c r="D98"/>
      <c r="E98"/>
      <c r="F98"/>
      <c r="G98"/>
      <c r="H98"/>
      <c r="I98"/>
    </row>
    <row r="99" spans="1:9" x14ac:dyDescent="0.25">
      <c r="A99" s="3"/>
      <c r="B99"/>
      <c r="C99"/>
      <c r="D99"/>
      <c r="E99"/>
      <c r="F99"/>
      <c r="G99"/>
      <c r="H99"/>
      <c r="I99"/>
    </row>
    <row r="100" spans="1:9" x14ac:dyDescent="0.25">
      <c r="A100" s="3"/>
      <c r="B100"/>
      <c r="C100"/>
      <c r="D100"/>
      <c r="E100"/>
      <c r="F100"/>
      <c r="G100"/>
      <c r="H100"/>
      <c r="I100"/>
    </row>
    <row r="101" spans="1:9" x14ac:dyDescent="0.25">
      <c r="A101" s="3"/>
      <c r="B101"/>
      <c r="C101"/>
      <c r="D101"/>
      <c r="E101"/>
      <c r="F101"/>
      <c r="G101"/>
      <c r="H101"/>
      <c r="I101"/>
    </row>
    <row r="102" spans="1:9" ht="15" customHeight="1" x14ac:dyDescent="0.25">
      <c r="A102" s="3"/>
      <c r="B102"/>
      <c r="C102"/>
      <c r="D102"/>
      <c r="E102"/>
      <c r="F102"/>
      <c r="G102"/>
      <c r="H102"/>
      <c r="I102"/>
    </row>
    <row r="103" spans="1:9" x14ac:dyDescent="0.25">
      <c r="A103" s="3"/>
      <c r="B103"/>
      <c r="C103"/>
      <c r="D103"/>
      <c r="E103"/>
      <c r="F103"/>
      <c r="G103"/>
      <c r="H103"/>
      <c r="I103"/>
    </row>
    <row r="104" spans="1:9" x14ac:dyDescent="0.25">
      <c r="A104" s="3"/>
      <c r="B104"/>
      <c r="C104"/>
      <c r="D104"/>
      <c r="E104"/>
      <c r="F104"/>
      <c r="G104"/>
      <c r="H104"/>
      <c r="I104"/>
    </row>
    <row r="105" spans="1:9" x14ac:dyDescent="0.25">
      <c r="A105" s="3"/>
      <c r="B105"/>
      <c r="C105"/>
      <c r="D105"/>
      <c r="E105"/>
      <c r="F105"/>
      <c r="G105"/>
      <c r="H105"/>
      <c r="I105"/>
    </row>
    <row r="106" spans="1:9" x14ac:dyDescent="0.25">
      <c r="A106" s="3"/>
      <c r="B106"/>
      <c r="C106"/>
      <c r="D106"/>
      <c r="E106"/>
      <c r="F106"/>
      <c r="G106"/>
      <c r="H106"/>
      <c r="I106"/>
    </row>
    <row r="107" spans="1:9" x14ac:dyDescent="0.25">
      <c r="A107" s="3"/>
      <c r="B107"/>
      <c r="C107"/>
      <c r="D107"/>
      <c r="E107"/>
      <c r="F107"/>
      <c r="G107"/>
      <c r="H107"/>
      <c r="I107"/>
    </row>
    <row r="108" spans="1:9" ht="15" customHeight="1" x14ac:dyDescent="0.25">
      <c r="A108" s="3"/>
      <c r="B108"/>
      <c r="C108"/>
      <c r="D108"/>
      <c r="E108"/>
      <c r="F108"/>
      <c r="G108"/>
      <c r="H108"/>
      <c r="I108"/>
    </row>
    <row r="109" spans="1:9" x14ac:dyDescent="0.25">
      <c r="A109" s="3"/>
      <c r="B109"/>
      <c r="C109"/>
      <c r="D109"/>
      <c r="E109"/>
      <c r="F109"/>
      <c r="G109"/>
      <c r="H109"/>
      <c r="I109"/>
    </row>
    <row r="110" spans="1:9" x14ac:dyDescent="0.25">
      <c r="A110" s="3"/>
      <c r="B110"/>
      <c r="C110"/>
      <c r="D110"/>
      <c r="E110"/>
      <c r="F110"/>
      <c r="G110"/>
      <c r="H110"/>
      <c r="I110"/>
    </row>
    <row r="111" spans="1:9" x14ac:dyDescent="0.25">
      <c r="A111" s="3"/>
      <c r="B111"/>
      <c r="C111"/>
      <c r="D111"/>
      <c r="E111"/>
      <c r="F111"/>
      <c r="G111"/>
      <c r="H111"/>
      <c r="I111"/>
    </row>
    <row r="112" spans="1:9" x14ac:dyDescent="0.25">
      <c r="A112" s="3"/>
      <c r="B112"/>
      <c r="C112"/>
      <c r="D112"/>
      <c r="E112"/>
      <c r="F112"/>
      <c r="G112"/>
      <c r="H112"/>
      <c r="I112"/>
    </row>
    <row r="113" spans="1:9" x14ac:dyDescent="0.25">
      <c r="A113" s="3"/>
      <c r="B113"/>
      <c r="C113"/>
      <c r="D113"/>
      <c r="E113"/>
      <c r="F113"/>
      <c r="G113"/>
      <c r="H113"/>
      <c r="I113"/>
    </row>
    <row r="114" spans="1:9" x14ac:dyDescent="0.25">
      <c r="A114" s="3"/>
      <c r="B114"/>
      <c r="C114"/>
      <c r="D114"/>
      <c r="E114"/>
      <c r="F114"/>
      <c r="G114"/>
      <c r="H114"/>
      <c r="I114"/>
    </row>
    <row r="115" spans="1:9" x14ac:dyDescent="0.25">
      <c r="A115" s="3"/>
      <c r="B115"/>
      <c r="C115"/>
      <c r="D115"/>
      <c r="E115"/>
      <c r="F115"/>
      <c r="G115"/>
      <c r="H115"/>
      <c r="I115"/>
    </row>
    <row r="116" spans="1:9" x14ac:dyDescent="0.25">
      <c r="A116" s="3"/>
      <c r="B116"/>
      <c r="C116"/>
      <c r="D116"/>
      <c r="E116"/>
      <c r="F116"/>
      <c r="G116"/>
      <c r="H116"/>
      <c r="I116"/>
    </row>
    <row r="117" spans="1:9" x14ac:dyDescent="0.25">
      <c r="A117" s="3"/>
      <c r="B117"/>
      <c r="C117"/>
      <c r="D117"/>
      <c r="E117"/>
      <c r="F117"/>
      <c r="G117"/>
      <c r="H117"/>
      <c r="I117"/>
    </row>
    <row r="118" spans="1:9" x14ac:dyDescent="0.25">
      <c r="A118" s="3"/>
      <c r="B118"/>
      <c r="C118"/>
      <c r="D118"/>
      <c r="E118"/>
      <c r="F118"/>
      <c r="G118"/>
      <c r="H118"/>
      <c r="I118"/>
    </row>
    <row r="119" spans="1:9" x14ac:dyDescent="0.25">
      <c r="A119" s="3"/>
      <c r="B119"/>
      <c r="C119"/>
      <c r="D119"/>
      <c r="E119"/>
      <c r="F119"/>
      <c r="G119"/>
      <c r="H119"/>
      <c r="I119"/>
    </row>
    <row r="120" spans="1:9" x14ac:dyDescent="0.25">
      <c r="A120" s="3"/>
      <c r="B120"/>
      <c r="C120"/>
      <c r="D120"/>
      <c r="E120"/>
      <c r="F120"/>
      <c r="G120"/>
      <c r="H120"/>
      <c r="I120"/>
    </row>
    <row r="121" spans="1:9" x14ac:dyDescent="0.25">
      <c r="A121" s="3"/>
      <c r="B121"/>
      <c r="C121"/>
      <c r="D121"/>
      <c r="E121"/>
      <c r="F121"/>
      <c r="G121"/>
      <c r="H121"/>
      <c r="I121"/>
    </row>
    <row r="122" spans="1:9" x14ac:dyDescent="0.25">
      <c r="A122" s="3"/>
      <c r="B122"/>
      <c r="C122"/>
      <c r="D122"/>
      <c r="E122"/>
      <c r="F122"/>
      <c r="G122"/>
      <c r="H122"/>
      <c r="I122"/>
    </row>
    <row r="123" spans="1:9" x14ac:dyDescent="0.25">
      <c r="A123" s="3"/>
      <c r="B123"/>
      <c r="C123"/>
      <c r="D123"/>
      <c r="E123"/>
      <c r="F123"/>
      <c r="G123"/>
      <c r="H123"/>
      <c r="I123"/>
    </row>
    <row r="124" spans="1:9" x14ac:dyDescent="0.25">
      <c r="A124" s="3"/>
      <c r="B124"/>
      <c r="C124"/>
      <c r="D124"/>
      <c r="E124"/>
      <c r="F124"/>
      <c r="G124"/>
      <c r="H124"/>
      <c r="I124"/>
    </row>
    <row r="125" spans="1:9" x14ac:dyDescent="0.25">
      <c r="A125" s="3"/>
      <c r="B125"/>
      <c r="C125"/>
      <c r="D125"/>
      <c r="E125"/>
      <c r="F125"/>
      <c r="G125"/>
      <c r="H125"/>
      <c r="I125"/>
    </row>
    <row r="126" spans="1:9" x14ac:dyDescent="0.25">
      <c r="A126" s="3"/>
      <c r="B126"/>
      <c r="C126"/>
      <c r="D126"/>
      <c r="E126"/>
      <c r="F126"/>
      <c r="G126"/>
      <c r="H126"/>
      <c r="I126"/>
    </row>
    <row r="127" spans="1:9" x14ac:dyDescent="0.25">
      <c r="A127" s="3"/>
      <c r="B127"/>
      <c r="C127"/>
      <c r="D127"/>
      <c r="E127"/>
      <c r="F127"/>
      <c r="G127"/>
      <c r="H127"/>
      <c r="I127"/>
    </row>
    <row r="128" spans="1:9" x14ac:dyDescent="0.25">
      <c r="A128" s="3"/>
      <c r="B128"/>
      <c r="C128"/>
      <c r="D128"/>
      <c r="E128"/>
      <c r="F128"/>
      <c r="G128"/>
      <c r="H128"/>
      <c r="I128"/>
    </row>
    <row r="129" spans="1:9" x14ac:dyDescent="0.25">
      <c r="A129" s="3"/>
      <c r="B129"/>
      <c r="C129"/>
      <c r="D129"/>
      <c r="E129"/>
      <c r="F129"/>
      <c r="G129"/>
      <c r="H129"/>
      <c r="I129"/>
    </row>
    <row r="130" spans="1:9" x14ac:dyDescent="0.25">
      <c r="A130" s="3"/>
      <c r="B130"/>
      <c r="C130"/>
      <c r="D130"/>
      <c r="E130"/>
      <c r="F130"/>
      <c r="G130"/>
      <c r="H130"/>
      <c r="I130"/>
    </row>
    <row r="131" spans="1:9" x14ac:dyDescent="0.25">
      <c r="A131" s="3"/>
      <c r="B131"/>
      <c r="C131"/>
      <c r="D131"/>
      <c r="E131"/>
      <c r="F131"/>
      <c r="G131"/>
      <c r="H131"/>
      <c r="I131"/>
    </row>
    <row r="132" spans="1:9" ht="15" customHeight="1" x14ac:dyDescent="0.25">
      <c r="A132" s="3"/>
      <c r="B132"/>
      <c r="C132"/>
      <c r="D132"/>
      <c r="E132"/>
      <c r="F132"/>
      <c r="G132"/>
      <c r="H132"/>
      <c r="I132"/>
    </row>
    <row r="133" spans="1:9" x14ac:dyDescent="0.25">
      <c r="A133" s="3"/>
      <c r="B133"/>
      <c r="C133"/>
      <c r="D133"/>
      <c r="E133"/>
      <c r="F133"/>
      <c r="G133"/>
      <c r="H133"/>
      <c r="I133"/>
    </row>
    <row r="134" spans="1:9" x14ac:dyDescent="0.25">
      <c r="A134" s="3"/>
      <c r="B134"/>
      <c r="C134"/>
      <c r="D134"/>
      <c r="E134"/>
      <c r="F134"/>
      <c r="G134"/>
      <c r="H134"/>
      <c r="I134"/>
    </row>
    <row r="135" spans="1:9" x14ac:dyDescent="0.25">
      <c r="A135" s="3"/>
      <c r="B135"/>
      <c r="C135"/>
      <c r="D135"/>
      <c r="E135"/>
      <c r="F135"/>
      <c r="G135"/>
      <c r="H135"/>
      <c r="I135"/>
    </row>
    <row r="136" spans="1:9" x14ac:dyDescent="0.25">
      <c r="A136" s="3"/>
      <c r="B136"/>
      <c r="C136"/>
      <c r="D136"/>
      <c r="E136"/>
      <c r="F136"/>
      <c r="G136"/>
      <c r="H136"/>
      <c r="I136"/>
    </row>
    <row r="137" spans="1:9" x14ac:dyDescent="0.25">
      <c r="A137" s="3"/>
      <c r="B137"/>
      <c r="C137"/>
      <c r="D137"/>
      <c r="E137"/>
      <c r="F137"/>
      <c r="G137"/>
      <c r="H137"/>
      <c r="I137"/>
    </row>
    <row r="138" spans="1:9" ht="15" customHeight="1" x14ac:dyDescent="0.25">
      <c r="A138" s="3"/>
      <c r="B138"/>
      <c r="C138"/>
      <c r="D138"/>
      <c r="E138"/>
      <c r="F138"/>
      <c r="G138"/>
      <c r="H138"/>
      <c r="I138"/>
    </row>
    <row r="139" spans="1:9" x14ac:dyDescent="0.25">
      <c r="A139" s="3"/>
      <c r="B139"/>
      <c r="C139"/>
      <c r="D139"/>
      <c r="E139"/>
      <c r="F139"/>
      <c r="G139"/>
      <c r="H139"/>
      <c r="I139"/>
    </row>
    <row r="140" spans="1:9" x14ac:dyDescent="0.25">
      <c r="A140" s="3"/>
      <c r="B140"/>
      <c r="C140"/>
      <c r="D140"/>
      <c r="E140"/>
      <c r="F140"/>
      <c r="G140"/>
      <c r="H140"/>
      <c r="I140"/>
    </row>
    <row r="141" spans="1:9" x14ac:dyDescent="0.25">
      <c r="A141" s="3"/>
      <c r="B141"/>
      <c r="C141"/>
      <c r="D141"/>
      <c r="E141"/>
      <c r="F141"/>
      <c r="G141"/>
      <c r="H141"/>
      <c r="I141"/>
    </row>
    <row r="142" spans="1:9" x14ac:dyDescent="0.25">
      <c r="A142" s="3"/>
      <c r="B142"/>
      <c r="C142"/>
      <c r="D142"/>
      <c r="E142"/>
      <c r="F142"/>
      <c r="G142"/>
      <c r="H142"/>
      <c r="I142"/>
    </row>
    <row r="143" spans="1:9" x14ac:dyDescent="0.25">
      <c r="A143" s="3"/>
      <c r="B143"/>
      <c r="C143"/>
      <c r="D143"/>
      <c r="E143"/>
      <c r="F143"/>
      <c r="G143"/>
      <c r="H143"/>
      <c r="I143"/>
    </row>
    <row r="144" spans="1:9" ht="15" customHeight="1" x14ac:dyDescent="0.25">
      <c r="A144" s="3"/>
      <c r="B144"/>
      <c r="C144"/>
      <c r="D144"/>
      <c r="E144"/>
      <c r="F144"/>
      <c r="G144"/>
      <c r="H144"/>
      <c r="I144"/>
    </row>
    <row r="145" spans="1:9" x14ac:dyDescent="0.25">
      <c r="A145" s="3"/>
      <c r="B145"/>
      <c r="C145"/>
      <c r="D145"/>
      <c r="E145"/>
      <c r="F145"/>
      <c r="G145"/>
      <c r="H145"/>
      <c r="I145"/>
    </row>
    <row r="146" spans="1:9" x14ac:dyDescent="0.25">
      <c r="A146" s="3"/>
      <c r="B146"/>
      <c r="C146"/>
      <c r="D146"/>
      <c r="E146"/>
      <c r="F146"/>
      <c r="G146"/>
      <c r="H146"/>
      <c r="I146"/>
    </row>
    <row r="147" spans="1:9" x14ac:dyDescent="0.25">
      <c r="A147" s="3"/>
      <c r="B147"/>
      <c r="C147"/>
      <c r="D147"/>
      <c r="E147"/>
      <c r="F147"/>
      <c r="G147"/>
      <c r="H147"/>
      <c r="I147"/>
    </row>
    <row r="148" spans="1:9" x14ac:dyDescent="0.25">
      <c r="A148" s="3"/>
      <c r="B148"/>
      <c r="C148"/>
      <c r="D148"/>
      <c r="E148"/>
      <c r="F148"/>
      <c r="G148"/>
      <c r="H148"/>
      <c r="I148"/>
    </row>
    <row r="149" spans="1:9" x14ac:dyDescent="0.25">
      <c r="A149" s="3"/>
      <c r="B149"/>
      <c r="C149"/>
      <c r="D149"/>
      <c r="E149"/>
      <c r="F149"/>
      <c r="G149"/>
      <c r="H149"/>
      <c r="I149"/>
    </row>
    <row r="150" spans="1:9" x14ac:dyDescent="0.25">
      <c r="A150" s="3"/>
      <c r="B150"/>
      <c r="C150"/>
      <c r="D150"/>
      <c r="E150"/>
      <c r="F150"/>
      <c r="G150"/>
      <c r="H150"/>
      <c r="I150"/>
    </row>
    <row r="151" spans="1:9" x14ac:dyDescent="0.25">
      <c r="A151" s="3"/>
      <c r="B151"/>
      <c r="C151"/>
      <c r="D151"/>
      <c r="E151"/>
      <c r="F151"/>
      <c r="G151"/>
      <c r="H151"/>
      <c r="I151"/>
    </row>
    <row r="152" spans="1:9" x14ac:dyDescent="0.25">
      <c r="A152" s="3"/>
      <c r="B152"/>
      <c r="C152"/>
      <c r="D152"/>
      <c r="E152"/>
      <c r="F152"/>
      <c r="G152"/>
      <c r="H152"/>
      <c r="I152"/>
    </row>
    <row r="153" spans="1:9" x14ac:dyDescent="0.25">
      <c r="A153" s="3"/>
      <c r="B153"/>
      <c r="C153"/>
      <c r="D153"/>
      <c r="E153"/>
      <c r="F153"/>
      <c r="G153"/>
      <c r="H153"/>
      <c r="I153"/>
    </row>
    <row r="154" spans="1:9" x14ac:dyDescent="0.25">
      <c r="A154" s="3"/>
      <c r="B154"/>
      <c r="C154"/>
      <c r="D154"/>
      <c r="E154"/>
      <c r="F154"/>
      <c r="G154"/>
      <c r="H154"/>
      <c r="I154"/>
    </row>
    <row r="155" spans="1:9" x14ac:dyDescent="0.25">
      <c r="A155" s="3"/>
      <c r="B155"/>
      <c r="C155"/>
      <c r="D155"/>
      <c r="E155"/>
      <c r="F155"/>
      <c r="G155"/>
      <c r="H155"/>
      <c r="I155"/>
    </row>
    <row r="156" spans="1:9" x14ac:dyDescent="0.25">
      <c r="A156" s="3"/>
      <c r="B156"/>
      <c r="C156"/>
      <c r="D156"/>
      <c r="E156"/>
      <c r="F156"/>
      <c r="G156"/>
      <c r="H156"/>
      <c r="I156"/>
    </row>
    <row r="157" spans="1:9" x14ac:dyDescent="0.25">
      <c r="A157" s="3"/>
      <c r="B157"/>
      <c r="C157"/>
      <c r="D157"/>
      <c r="E157"/>
      <c r="F157"/>
      <c r="G157"/>
      <c r="H157"/>
      <c r="I157"/>
    </row>
    <row r="158" spans="1:9" x14ac:dyDescent="0.25">
      <c r="A158" s="3"/>
      <c r="B158"/>
      <c r="C158"/>
      <c r="D158"/>
      <c r="E158"/>
      <c r="F158"/>
      <c r="G158"/>
      <c r="H158"/>
      <c r="I158"/>
    </row>
    <row r="159" spans="1:9" x14ac:dyDescent="0.25">
      <c r="A159" s="3"/>
      <c r="B159"/>
      <c r="C159"/>
      <c r="D159"/>
      <c r="E159"/>
      <c r="F159"/>
      <c r="G159"/>
      <c r="H159"/>
      <c r="I159"/>
    </row>
    <row r="160" spans="1:9" x14ac:dyDescent="0.25">
      <c r="A160" s="3"/>
      <c r="B160"/>
      <c r="C160"/>
      <c r="D160"/>
      <c r="E160"/>
      <c r="F160"/>
      <c r="G160"/>
      <c r="H160"/>
      <c r="I160"/>
    </row>
    <row r="161" spans="1:9" x14ac:dyDescent="0.25">
      <c r="A161" s="3"/>
      <c r="B161"/>
      <c r="C161"/>
      <c r="D161"/>
      <c r="E161"/>
      <c r="F161"/>
      <c r="G161"/>
      <c r="H161"/>
      <c r="I161"/>
    </row>
  </sheetData>
  <mergeCells count="14">
    <mergeCell ref="A42:A47"/>
    <mergeCell ref="A1:H2"/>
    <mergeCell ref="A4:A9"/>
    <mergeCell ref="A48:A53"/>
    <mergeCell ref="A12:A17"/>
    <mergeCell ref="A18:A23"/>
    <mergeCell ref="A24:A29"/>
    <mergeCell ref="A30:A35"/>
    <mergeCell ref="A36:A41"/>
    <mergeCell ref="A54:A59"/>
    <mergeCell ref="A60:A65"/>
    <mergeCell ref="A66:A71"/>
    <mergeCell ref="A72:A77"/>
    <mergeCell ref="A78:A8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5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activeCell="F27" sqref="F27"/>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5" t="s">
        <v>101</v>
      </c>
      <c r="B1" s="166"/>
      <c r="C1" s="166"/>
      <c r="D1" s="166"/>
      <c r="E1" s="166"/>
      <c r="F1" s="166"/>
      <c r="G1" s="166"/>
      <c r="H1" s="166"/>
    </row>
    <row r="2" spans="1:8" ht="30" x14ac:dyDescent="0.25">
      <c r="A2" s="26" t="s">
        <v>46</v>
      </c>
      <c r="B2" s="2" t="s">
        <v>4</v>
      </c>
      <c r="C2" s="65" t="s">
        <v>51</v>
      </c>
      <c r="D2" s="65" t="s">
        <v>52</v>
      </c>
      <c r="E2" s="65" t="s">
        <v>49</v>
      </c>
      <c r="F2" s="65" t="s">
        <v>53</v>
      </c>
      <c r="G2" s="65" t="s">
        <v>3</v>
      </c>
      <c r="H2" s="65" t="s">
        <v>50</v>
      </c>
    </row>
    <row r="3" spans="1:8" x14ac:dyDescent="0.25">
      <c r="A3" s="171" t="s">
        <v>45</v>
      </c>
      <c r="B3" s="7" t="s">
        <v>0</v>
      </c>
      <c r="C3" s="27">
        <v>1096</v>
      </c>
      <c r="D3" s="27">
        <v>905</v>
      </c>
      <c r="E3" s="28">
        <v>0.8257299270072993</v>
      </c>
      <c r="F3" s="27">
        <v>770</v>
      </c>
      <c r="G3" s="28">
        <v>0.70255474452554745</v>
      </c>
      <c r="H3" s="29">
        <v>2.7255555555555557</v>
      </c>
    </row>
    <row r="4" spans="1:8" x14ac:dyDescent="0.25">
      <c r="A4" s="172"/>
      <c r="B4" s="7" t="s">
        <v>1</v>
      </c>
      <c r="C4" s="27">
        <v>1263</v>
      </c>
      <c r="D4" s="27">
        <v>1069</v>
      </c>
      <c r="E4" s="28">
        <v>0.84639746634996038</v>
      </c>
      <c r="F4" s="27">
        <v>864</v>
      </c>
      <c r="G4" s="28">
        <v>0.68408551068883605</v>
      </c>
      <c r="H4" s="29">
        <v>2.5801512287334596</v>
      </c>
    </row>
    <row r="5" spans="1:8" x14ac:dyDescent="0.25">
      <c r="A5" s="172"/>
      <c r="B5" s="7" t="s">
        <v>2</v>
      </c>
      <c r="C5" s="27">
        <v>1270</v>
      </c>
      <c r="D5" s="27">
        <v>1084</v>
      </c>
      <c r="E5" s="28">
        <v>0.85354330708661419</v>
      </c>
      <c r="F5" s="27">
        <v>875</v>
      </c>
      <c r="G5" s="28">
        <v>0.6889763779527559</v>
      </c>
      <c r="H5" s="29">
        <v>2.5818181818181816</v>
      </c>
    </row>
    <row r="6" spans="1:8" x14ac:dyDescent="0.25">
      <c r="A6" s="172"/>
      <c r="B6" s="7" t="s">
        <v>48</v>
      </c>
      <c r="C6" s="27">
        <v>1301</v>
      </c>
      <c r="D6" s="27">
        <v>1077</v>
      </c>
      <c r="E6" s="28">
        <v>0.82782475019215984</v>
      </c>
      <c r="F6" s="27">
        <v>875</v>
      </c>
      <c r="G6" s="28">
        <v>0.67255956956187546</v>
      </c>
      <c r="H6" s="29">
        <v>2.5644339622641508</v>
      </c>
    </row>
    <row r="7" spans="1:8" x14ac:dyDescent="0.25">
      <c r="A7" s="172"/>
      <c r="B7" s="7" t="s">
        <v>47</v>
      </c>
      <c r="C7" s="27">
        <v>1147</v>
      </c>
      <c r="D7" s="27">
        <v>964</v>
      </c>
      <c r="E7" s="28">
        <v>0.84045335658238884</v>
      </c>
      <c r="F7" s="27">
        <v>772</v>
      </c>
      <c r="G7" s="28">
        <v>0.67306015693112464</v>
      </c>
      <c r="H7" s="29">
        <v>2.5541226215644817</v>
      </c>
    </row>
    <row r="8" spans="1:8" s="72" customFormat="1" x14ac:dyDescent="0.25">
      <c r="A8" s="173"/>
      <c r="B8" s="54" t="s">
        <v>30</v>
      </c>
      <c r="C8" s="93">
        <f>IFERROR(SUM(C3:C7), "--")</f>
        <v>6077</v>
      </c>
      <c r="D8" s="93">
        <f>IFERROR(SUM(D3:D7), "--")</f>
        <v>5099</v>
      </c>
      <c r="E8" s="98">
        <f>IFERROR(D8/C8, "--")</f>
        <v>0.83906532828698366</v>
      </c>
      <c r="F8" s="93">
        <f>IFERROR(SUM(F3:F7), "--")</f>
        <v>4156</v>
      </c>
      <c r="G8" s="98">
        <f>IFERROR(F8/C8, "--")</f>
        <v>0.6838900773407931</v>
      </c>
      <c r="H8" s="94" t="s">
        <v>32</v>
      </c>
    </row>
    <row r="9" spans="1:8" x14ac:dyDescent="0.25">
      <c r="A9" s="168" t="s">
        <v>55</v>
      </c>
      <c r="B9" s="87" t="s">
        <v>0</v>
      </c>
      <c r="C9" s="38" t="s">
        <v>32</v>
      </c>
      <c r="D9" s="38" t="s">
        <v>32</v>
      </c>
      <c r="E9" s="92" t="s">
        <v>32</v>
      </c>
      <c r="F9" s="38" t="s">
        <v>32</v>
      </c>
      <c r="G9" s="92" t="s">
        <v>32</v>
      </c>
      <c r="H9" s="91" t="s">
        <v>32</v>
      </c>
    </row>
    <row r="10" spans="1:8" x14ac:dyDescent="0.25">
      <c r="A10" s="169"/>
      <c r="B10" s="87" t="s">
        <v>1</v>
      </c>
      <c r="C10" s="38" t="s">
        <v>32</v>
      </c>
      <c r="D10" s="38" t="s">
        <v>32</v>
      </c>
      <c r="E10" s="92" t="s">
        <v>32</v>
      </c>
      <c r="F10" s="38" t="s">
        <v>32</v>
      </c>
      <c r="G10" s="92" t="s">
        <v>32</v>
      </c>
      <c r="H10" s="91" t="s">
        <v>32</v>
      </c>
    </row>
    <row r="11" spans="1:8" x14ac:dyDescent="0.25">
      <c r="A11" s="169"/>
      <c r="B11" s="87" t="s">
        <v>2</v>
      </c>
      <c r="C11" s="38" t="s">
        <v>32</v>
      </c>
      <c r="D11" s="38" t="s">
        <v>32</v>
      </c>
      <c r="E11" s="92" t="s">
        <v>32</v>
      </c>
      <c r="F11" s="38" t="s">
        <v>32</v>
      </c>
      <c r="G11" s="92" t="s">
        <v>32</v>
      </c>
      <c r="H11" s="91" t="s">
        <v>32</v>
      </c>
    </row>
    <row r="12" spans="1:8" x14ac:dyDescent="0.25">
      <c r="A12" s="169"/>
      <c r="B12" s="87" t="s">
        <v>48</v>
      </c>
      <c r="C12" s="38" t="s">
        <v>32</v>
      </c>
      <c r="D12" s="38" t="s">
        <v>32</v>
      </c>
      <c r="E12" s="92" t="s">
        <v>32</v>
      </c>
      <c r="F12" s="38" t="s">
        <v>32</v>
      </c>
      <c r="G12" s="92" t="s">
        <v>32</v>
      </c>
      <c r="H12" s="91" t="s">
        <v>32</v>
      </c>
    </row>
    <row r="13" spans="1:8" x14ac:dyDescent="0.25">
      <c r="A13" s="169"/>
      <c r="B13" s="87" t="s">
        <v>47</v>
      </c>
      <c r="C13" s="38" t="s">
        <v>32</v>
      </c>
      <c r="D13" s="38" t="s">
        <v>32</v>
      </c>
      <c r="E13" s="92" t="s">
        <v>32</v>
      </c>
      <c r="F13" s="38" t="s">
        <v>32</v>
      </c>
      <c r="G13" s="92" t="s">
        <v>32</v>
      </c>
      <c r="H13" s="91" t="s">
        <v>32</v>
      </c>
    </row>
    <row r="14" spans="1:8" s="72" customFormat="1" x14ac:dyDescent="0.25">
      <c r="A14" s="170"/>
      <c r="B14" s="95" t="s">
        <v>30</v>
      </c>
      <c r="C14" s="99">
        <f>IFERROR(SUM(C9:C13), "--")</f>
        <v>0</v>
      </c>
      <c r="D14" s="99">
        <f>IFERROR(SUM(D9:D13), "--")</f>
        <v>0</v>
      </c>
      <c r="E14" s="100" t="str">
        <f>IFERROR(D14/C14, "--")</f>
        <v>--</v>
      </c>
      <c r="F14" s="99">
        <f>IFERROR(SUM(F9:F13), "--")</f>
        <v>0</v>
      </c>
      <c r="G14" s="100" t="str">
        <f>IFERROR(F14/C14, "--")</f>
        <v>--</v>
      </c>
      <c r="H14" s="96" t="s">
        <v>32</v>
      </c>
    </row>
    <row r="15" spans="1:8" ht="15" customHeight="1" x14ac:dyDescent="0.25">
      <c r="A15" s="167" t="s">
        <v>54</v>
      </c>
      <c r="B15" s="7" t="s">
        <v>0</v>
      </c>
      <c r="C15" s="30" t="s">
        <v>32</v>
      </c>
      <c r="D15" s="30" t="s">
        <v>32</v>
      </c>
      <c r="E15" s="31" t="s">
        <v>32</v>
      </c>
      <c r="F15" s="30" t="s">
        <v>32</v>
      </c>
      <c r="G15" s="31" t="s">
        <v>32</v>
      </c>
      <c r="H15" s="32" t="s">
        <v>32</v>
      </c>
    </row>
    <row r="16" spans="1:8" x14ac:dyDescent="0.25">
      <c r="A16" s="167"/>
      <c r="B16" s="7" t="s">
        <v>1</v>
      </c>
      <c r="C16" s="30" t="s">
        <v>32</v>
      </c>
      <c r="D16" s="30" t="s">
        <v>32</v>
      </c>
      <c r="E16" s="31" t="s">
        <v>32</v>
      </c>
      <c r="F16" s="30" t="s">
        <v>32</v>
      </c>
      <c r="G16" s="31" t="s">
        <v>32</v>
      </c>
      <c r="H16" s="32" t="s">
        <v>32</v>
      </c>
    </row>
    <row r="17" spans="1:8" x14ac:dyDescent="0.25">
      <c r="A17" s="167"/>
      <c r="B17" s="7" t="s">
        <v>2</v>
      </c>
      <c r="C17" s="30" t="s">
        <v>32</v>
      </c>
      <c r="D17" s="30" t="s">
        <v>32</v>
      </c>
      <c r="E17" s="31" t="s">
        <v>32</v>
      </c>
      <c r="F17" s="30" t="s">
        <v>32</v>
      </c>
      <c r="G17" s="31" t="s">
        <v>32</v>
      </c>
      <c r="H17" s="32" t="s">
        <v>32</v>
      </c>
    </row>
    <row r="18" spans="1:8" x14ac:dyDescent="0.25">
      <c r="A18" s="167"/>
      <c r="B18" s="7" t="s">
        <v>48</v>
      </c>
      <c r="C18" s="30" t="s">
        <v>32</v>
      </c>
      <c r="D18" s="30" t="s">
        <v>32</v>
      </c>
      <c r="E18" s="31" t="s">
        <v>32</v>
      </c>
      <c r="F18" s="30" t="s">
        <v>32</v>
      </c>
      <c r="G18" s="31" t="s">
        <v>32</v>
      </c>
      <c r="H18" s="32" t="s">
        <v>32</v>
      </c>
    </row>
    <row r="19" spans="1:8" x14ac:dyDescent="0.25">
      <c r="A19" s="167"/>
      <c r="B19" s="7" t="s">
        <v>47</v>
      </c>
      <c r="C19" s="30" t="s">
        <v>32</v>
      </c>
      <c r="D19" s="30" t="s">
        <v>32</v>
      </c>
      <c r="E19" s="31" t="s">
        <v>32</v>
      </c>
      <c r="F19" s="30" t="s">
        <v>32</v>
      </c>
      <c r="G19" s="31" t="s">
        <v>32</v>
      </c>
      <c r="H19" s="32" t="s">
        <v>32</v>
      </c>
    </row>
    <row r="20" spans="1:8" s="72" customFormat="1" x14ac:dyDescent="0.25">
      <c r="A20" s="167"/>
      <c r="B20" s="54" t="s">
        <v>30</v>
      </c>
      <c r="C20" s="93">
        <f>IFERROR(SUM(C15:C19), "--")</f>
        <v>0</v>
      </c>
      <c r="D20" s="93">
        <f>IFERROR(SUM(D15:D19), "--")</f>
        <v>0</v>
      </c>
      <c r="E20" s="69" t="str">
        <f>IFERROR(D20/C20, "--")</f>
        <v>--</v>
      </c>
      <c r="F20" s="93">
        <f>IFERROR(SUM(F15:F19), "--")</f>
        <v>0</v>
      </c>
      <c r="G20" s="69" t="str">
        <f>IFERROR(F20/C20, "--")</f>
        <v>--</v>
      </c>
      <c r="H20" s="97"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2"/>
      <c r="B1" s="182"/>
      <c r="C1" s="182" t="s">
        <v>102</v>
      </c>
      <c r="D1" s="182"/>
      <c r="E1" s="182"/>
      <c r="F1" s="182"/>
      <c r="G1" s="182"/>
      <c r="H1" s="182"/>
      <c r="I1" s="165" t="s">
        <v>102</v>
      </c>
      <c r="J1" s="165"/>
      <c r="K1" s="165"/>
      <c r="L1" s="165"/>
      <c r="M1" s="165"/>
      <c r="N1" s="165"/>
      <c r="O1" s="165" t="s">
        <v>102</v>
      </c>
      <c r="P1" s="165"/>
      <c r="Q1" s="165"/>
      <c r="R1" s="165"/>
      <c r="S1" s="165"/>
      <c r="T1" s="165"/>
    </row>
    <row r="2" spans="1:20" ht="21" x14ac:dyDescent="0.25">
      <c r="A2" s="174" t="s">
        <v>38</v>
      </c>
      <c r="B2" s="180" t="s">
        <v>4</v>
      </c>
      <c r="C2" s="177" t="s">
        <v>45</v>
      </c>
      <c r="D2" s="178"/>
      <c r="E2" s="178"/>
      <c r="F2" s="178"/>
      <c r="G2" s="178"/>
      <c r="H2" s="179"/>
      <c r="I2" s="176" t="s">
        <v>55</v>
      </c>
      <c r="J2" s="176"/>
      <c r="K2" s="176"/>
      <c r="L2" s="176"/>
      <c r="M2" s="176"/>
      <c r="N2" s="176"/>
      <c r="O2" s="176" t="s">
        <v>54</v>
      </c>
      <c r="P2" s="176"/>
      <c r="Q2" s="176"/>
      <c r="R2" s="176"/>
      <c r="S2" s="176"/>
      <c r="T2" s="176"/>
    </row>
    <row r="3" spans="1:20" x14ac:dyDescent="0.25">
      <c r="A3" s="175"/>
      <c r="B3" s="181"/>
      <c r="C3" s="65" t="s">
        <v>51</v>
      </c>
      <c r="D3" s="65" t="s">
        <v>52</v>
      </c>
      <c r="E3" s="65" t="s">
        <v>49</v>
      </c>
      <c r="F3" s="65" t="s">
        <v>53</v>
      </c>
      <c r="G3" s="65" t="s">
        <v>3</v>
      </c>
      <c r="H3" s="65" t="s">
        <v>50</v>
      </c>
      <c r="I3" s="65" t="s">
        <v>51</v>
      </c>
      <c r="J3" s="65" t="s">
        <v>52</v>
      </c>
      <c r="K3" s="65" t="s">
        <v>49</v>
      </c>
      <c r="L3" s="65" t="s">
        <v>53</v>
      </c>
      <c r="M3" s="65" t="s">
        <v>3</v>
      </c>
      <c r="N3" s="65" t="s">
        <v>50</v>
      </c>
      <c r="O3" s="65" t="s">
        <v>51</v>
      </c>
      <c r="P3" s="65" t="s">
        <v>52</v>
      </c>
      <c r="Q3" s="65" t="s">
        <v>49</v>
      </c>
      <c r="R3" s="65" t="s">
        <v>53</v>
      </c>
      <c r="S3" s="65" t="s">
        <v>3</v>
      </c>
      <c r="T3" s="65" t="s">
        <v>50</v>
      </c>
    </row>
    <row r="4" spans="1:20" ht="15" customHeight="1" x14ac:dyDescent="0.25">
      <c r="A4" s="183" t="s">
        <v>39</v>
      </c>
      <c r="B4" s="7" t="s">
        <v>0</v>
      </c>
      <c r="C4" s="79">
        <v>59</v>
      </c>
      <c r="D4" s="33">
        <v>47</v>
      </c>
      <c r="E4" s="28">
        <v>0.79661016949152541</v>
      </c>
      <c r="F4" s="33">
        <v>39</v>
      </c>
      <c r="G4" s="28">
        <v>0.66101694915254239</v>
      </c>
      <c r="H4" s="34">
        <v>2.3531914893617025</v>
      </c>
      <c r="I4" s="119" t="s">
        <v>32</v>
      </c>
      <c r="J4" s="120" t="s">
        <v>32</v>
      </c>
      <c r="K4" s="31" t="s">
        <v>32</v>
      </c>
      <c r="L4" s="120" t="s">
        <v>32</v>
      </c>
      <c r="M4" s="31" t="s">
        <v>32</v>
      </c>
      <c r="N4" s="121" t="s">
        <v>32</v>
      </c>
      <c r="O4" s="119" t="s">
        <v>32</v>
      </c>
      <c r="P4" s="120" t="s">
        <v>32</v>
      </c>
      <c r="Q4" s="31" t="s">
        <v>32</v>
      </c>
      <c r="R4" s="120" t="s">
        <v>32</v>
      </c>
      <c r="S4" s="31" t="s">
        <v>32</v>
      </c>
      <c r="T4" s="121" t="s">
        <v>32</v>
      </c>
    </row>
    <row r="5" spans="1:20" x14ac:dyDescent="0.25">
      <c r="A5" s="184"/>
      <c r="B5" s="7" t="s">
        <v>1</v>
      </c>
      <c r="C5" s="79">
        <v>56</v>
      </c>
      <c r="D5" s="33">
        <v>43</v>
      </c>
      <c r="E5" s="28">
        <v>0.7678571428571429</v>
      </c>
      <c r="F5" s="33">
        <v>28</v>
      </c>
      <c r="G5" s="28">
        <v>0.5</v>
      </c>
      <c r="H5" s="34">
        <v>1.8767441860465117</v>
      </c>
      <c r="I5" s="119" t="s">
        <v>32</v>
      </c>
      <c r="J5" s="120" t="s">
        <v>32</v>
      </c>
      <c r="K5" s="31" t="s">
        <v>32</v>
      </c>
      <c r="L5" s="120" t="s">
        <v>32</v>
      </c>
      <c r="M5" s="31" t="s">
        <v>32</v>
      </c>
      <c r="N5" s="121" t="s">
        <v>32</v>
      </c>
      <c r="O5" s="119" t="s">
        <v>32</v>
      </c>
      <c r="P5" s="120" t="s">
        <v>32</v>
      </c>
      <c r="Q5" s="31" t="s">
        <v>32</v>
      </c>
      <c r="R5" s="120" t="s">
        <v>32</v>
      </c>
      <c r="S5" s="31" t="s">
        <v>32</v>
      </c>
      <c r="T5" s="121" t="s">
        <v>32</v>
      </c>
    </row>
    <row r="6" spans="1:20" x14ac:dyDescent="0.25">
      <c r="A6" s="184"/>
      <c r="B6" s="7" t="s">
        <v>2</v>
      </c>
      <c r="C6" s="79">
        <v>51</v>
      </c>
      <c r="D6" s="33">
        <v>38</v>
      </c>
      <c r="E6" s="28">
        <v>0.74509803921568629</v>
      </c>
      <c r="F6" s="33">
        <v>26</v>
      </c>
      <c r="G6" s="28">
        <v>0.50980392156862742</v>
      </c>
      <c r="H6" s="34">
        <v>2.1842105263157894</v>
      </c>
      <c r="I6" s="119" t="s">
        <v>32</v>
      </c>
      <c r="J6" s="120" t="s">
        <v>32</v>
      </c>
      <c r="K6" s="31" t="s">
        <v>32</v>
      </c>
      <c r="L6" s="120" t="s">
        <v>32</v>
      </c>
      <c r="M6" s="31" t="s">
        <v>32</v>
      </c>
      <c r="N6" s="121" t="s">
        <v>32</v>
      </c>
      <c r="O6" s="119" t="s">
        <v>32</v>
      </c>
      <c r="P6" s="120" t="s">
        <v>32</v>
      </c>
      <c r="Q6" s="31" t="s">
        <v>32</v>
      </c>
      <c r="R6" s="120" t="s">
        <v>32</v>
      </c>
      <c r="S6" s="31" t="s">
        <v>32</v>
      </c>
      <c r="T6" s="121" t="s">
        <v>32</v>
      </c>
    </row>
    <row r="7" spans="1:20" x14ac:dyDescent="0.25">
      <c r="A7" s="184"/>
      <c r="B7" s="7" t="s">
        <v>48</v>
      </c>
      <c r="C7" s="79">
        <v>76</v>
      </c>
      <c r="D7" s="33">
        <v>60</v>
      </c>
      <c r="E7" s="28">
        <v>0.78947368421052633</v>
      </c>
      <c r="F7" s="33">
        <v>42</v>
      </c>
      <c r="G7" s="28">
        <v>0.55263157894736847</v>
      </c>
      <c r="H7" s="34">
        <v>2.3050847457627119</v>
      </c>
      <c r="I7" s="119" t="s">
        <v>32</v>
      </c>
      <c r="J7" s="120" t="s">
        <v>32</v>
      </c>
      <c r="K7" s="31" t="s">
        <v>32</v>
      </c>
      <c r="L7" s="120" t="s">
        <v>32</v>
      </c>
      <c r="M7" s="31" t="s">
        <v>32</v>
      </c>
      <c r="N7" s="121" t="s">
        <v>32</v>
      </c>
      <c r="O7" s="119" t="s">
        <v>32</v>
      </c>
      <c r="P7" s="120" t="s">
        <v>32</v>
      </c>
      <c r="Q7" s="31" t="s">
        <v>32</v>
      </c>
      <c r="R7" s="120" t="s">
        <v>32</v>
      </c>
      <c r="S7" s="31" t="s">
        <v>32</v>
      </c>
      <c r="T7" s="121" t="s">
        <v>32</v>
      </c>
    </row>
    <row r="8" spans="1:20" x14ac:dyDescent="0.25">
      <c r="A8" s="184"/>
      <c r="B8" s="7" t="s">
        <v>47</v>
      </c>
      <c r="C8" s="79">
        <v>58</v>
      </c>
      <c r="D8" s="33">
        <v>45</v>
      </c>
      <c r="E8" s="28">
        <v>0.77586206896551724</v>
      </c>
      <c r="F8" s="33">
        <v>29</v>
      </c>
      <c r="G8" s="28">
        <v>0.5</v>
      </c>
      <c r="H8" s="34">
        <v>2.1622222222222223</v>
      </c>
      <c r="I8" s="119" t="s">
        <v>32</v>
      </c>
      <c r="J8" s="120" t="s">
        <v>32</v>
      </c>
      <c r="K8" s="31" t="s">
        <v>32</v>
      </c>
      <c r="L8" s="120" t="s">
        <v>32</v>
      </c>
      <c r="M8" s="31" t="s">
        <v>32</v>
      </c>
      <c r="N8" s="121" t="s">
        <v>32</v>
      </c>
      <c r="O8" s="119" t="s">
        <v>32</v>
      </c>
      <c r="P8" s="120" t="s">
        <v>32</v>
      </c>
      <c r="Q8" s="31" t="s">
        <v>32</v>
      </c>
      <c r="R8" s="120" t="s">
        <v>32</v>
      </c>
      <c r="S8" s="31" t="s">
        <v>32</v>
      </c>
      <c r="T8" s="121" t="s">
        <v>32</v>
      </c>
    </row>
    <row r="9" spans="1:20" s="72" customFormat="1" x14ac:dyDescent="0.25">
      <c r="A9" s="185"/>
      <c r="B9" s="54" t="s">
        <v>30</v>
      </c>
      <c r="C9" s="80">
        <f>IFERROR(SUM(C4:C8), "--")</f>
        <v>300</v>
      </c>
      <c r="D9" s="68">
        <f>IFERROR(SUM(D4:D8), "--")</f>
        <v>233</v>
      </c>
      <c r="E9" s="69">
        <f>IFERROR(D9/C9, "--")</f>
        <v>0.77666666666666662</v>
      </c>
      <c r="F9" s="68">
        <f>IFERROR(SUM(F4:F8), "--")</f>
        <v>164</v>
      </c>
      <c r="G9" s="69">
        <f>IFERROR(F9/C9, "--")</f>
        <v>0.54666666666666663</v>
      </c>
      <c r="H9" s="70" t="s">
        <v>32</v>
      </c>
      <c r="I9" s="80">
        <f>IFERROR(SUM(I4:I8), "--")</f>
        <v>0</v>
      </c>
      <c r="J9" s="68">
        <f>IFERROR(SUM(J4:J8), "--")</f>
        <v>0</v>
      </c>
      <c r="K9" s="69" t="str">
        <f>IFERROR(J9/I9, "--")</f>
        <v>--</v>
      </c>
      <c r="L9" s="68">
        <f>IFERROR(SUM(L4:L8), "--")</f>
        <v>0</v>
      </c>
      <c r="M9" s="69" t="str">
        <f>IFERROR(L9/I9, "--")</f>
        <v>--</v>
      </c>
      <c r="N9" s="70" t="s">
        <v>32</v>
      </c>
      <c r="O9" s="80">
        <f>IFERROR(SUM(O4:O8), "--")</f>
        <v>0</v>
      </c>
      <c r="P9" s="68">
        <f>IFERROR(SUM(P4:P8), "--")</f>
        <v>0</v>
      </c>
      <c r="Q9" s="69" t="str">
        <f>IFERROR(P9/O9, "--")</f>
        <v>--</v>
      </c>
      <c r="R9" s="68">
        <f>IFERROR(SUM(R4:R8), "--")</f>
        <v>0</v>
      </c>
      <c r="S9" s="69" t="str">
        <f>IFERROR(R9/O9, "--")</f>
        <v>--</v>
      </c>
      <c r="T9" s="70" t="s">
        <v>32</v>
      </c>
    </row>
    <row r="10" spans="1:20" ht="15" customHeight="1" x14ac:dyDescent="0.25">
      <c r="A10" s="155" t="s">
        <v>40</v>
      </c>
      <c r="B10" s="35" t="s">
        <v>0</v>
      </c>
      <c r="C10" s="81">
        <v>5</v>
      </c>
      <c r="D10" s="36">
        <v>5</v>
      </c>
      <c r="E10" s="59">
        <v>1</v>
      </c>
      <c r="F10" s="36">
        <v>4</v>
      </c>
      <c r="G10" s="59">
        <v>0.8</v>
      </c>
      <c r="H10" s="37">
        <v>2.75</v>
      </c>
      <c r="I10" s="84" t="s">
        <v>32</v>
      </c>
      <c r="J10" s="38" t="s">
        <v>32</v>
      </c>
      <c r="K10" s="92" t="s">
        <v>32</v>
      </c>
      <c r="L10" s="38" t="s">
        <v>32</v>
      </c>
      <c r="M10" s="92" t="s">
        <v>32</v>
      </c>
      <c r="N10" s="91" t="s">
        <v>32</v>
      </c>
      <c r="O10" s="84" t="s">
        <v>32</v>
      </c>
      <c r="P10" s="38" t="s">
        <v>32</v>
      </c>
      <c r="Q10" s="92" t="s">
        <v>32</v>
      </c>
      <c r="R10" s="38" t="s">
        <v>32</v>
      </c>
      <c r="S10" s="92" t="s">
        <v>32</v>
      </c>
      <c r="T10" s="91" t="s">
        <v>32</v>
      </c>
    </row>
    <row r="11" spans="1:20" x14ac:dyDescent="0.25">
      <c r="A11" s="156"/>
      <c r="B11" s="35" t="s">
        <v>1</v>
      </c>
      <c r="C11" s="81">
        <v>4</v>
      </c>
      <c r="D11" s="36">
        <v>4</v>
      </c>
      <c r="E11" s="59">
        <v>1</v>
      </c>
      <c r="F11" s="36">
        <v>2</v>
      </c>
      <c r="G11" s="59">
        <v>0.5</v>
      </c>
      <c r="H11" s="37">
        <v>1</v>
      </c>
      <c r="I11" s="84" t="s">
        <v>32</v>
      </c>
      <c r="J11" s="38" t="s">
        <v>32</v>
      </c>
      <c r="K11" s="92" t="s">
        <v>32</v>
      </c>
      <c r="L11" s="38" t="s">
        <v>32</v>
      </c>
      <c r="M11" s="92" t="s">
        <v>32</v>
      </c>
      <c r="N11" s="91" t="s">
        <v>32</v>
      </c>
      <c r="O11" s="84" t="s">
        <v>32</v>
      </c>
      <c r="P11" s="38" t="s">
        <v>32</v>
      </c>
      <c r="Q11" s="92" t="s">
        <v>32</v>
      </c>
      <c r="R11" s="38" t="s">
        <v>32</v>
      </c>
      <c r="S11" s="92" t="s">
        <v>32</v>
      </c>
      <c r="T11" s="91" t="s">
        <v>32</v>
      </c>
    </row>
    <row r="12" spans="1:20" x14ac:dyDescent="0.25">
      <c r="A12" s="156"/>
      <c r="B12" s="35" t="s">
        <v>2</v>
      </c>
      <c r="C12" s="81">
        <v>2</v>
      </c>
      <c r="D12" s="36">
        <v>2</v>
      </c>
      <c r="E12" s="59">
        <v>1</v>
      </c>
      <c r="F12" s="36">
        <v>1</v>
      </c>
      <c r="G12" s="59">
        <v>0.5</v>
      </c>
      <c r="H12" s="37">
        <v>2</v>
      </c>
      <c r="I12" s="84" t="s">
        <v>32</v>
      </c>
      <c r="J12" s="38" t="s">
        <v>32</v>
      </c>
      <c r="K12" s="92" t="s">
        <v>32</v>
      </c>
      <c r="L12" s="38" t="s">
        <v>32</v>
      </c>
      <c r="M12" s="92" t="s">
        <v>32</v>
      </c>
      <c r="N12" s="122" t="s">
        <v>32</v>
      </c>
      <c r="O12" s="84" t="s">
        <v>32</v>
      </c>
      <c r="P12" s="38" t="s">
        <v>32</v>
      </c>
      <c r="Q12" s="92" t="s">
        <v>32</v>
      </c>
      <c r="R12" s="38" t="s">
        <v>32</v>
      </c>
      <c r="S12" s="92" t="s">
        <v>32</v>
      </c>
      <c r="T12" s="91" t="s">
        <v>32</v>
      </c>
    </row>
    <row r="13" spans="1:20" x14ac:dyDescent="0.25">
      <c r="A13" s="156"/>
      <c r="B13" s="35" t="s">
        <v>48</v>
      </c>
      <c r="C13" s="81">
        <v>7</v>
      </c>
      <c r="D13" s="36">
        <v>7</v>
      </c>
      <c r="E13" s="59">
        <v>1</v>
      </c>
      <c r="F13" s="36">
        <v>7</v>
      </c>
      <c r="G13" s="59">
        <v>1</v>
      </c>
      <c r="H13" s="37">
        <v>3.2857142857142856</v>
      </c>
      <c r="I13" s="84" t="s">
        <v>32</v>
      </c>
      <c r="J13" s="38" t="s">
        <v>32</v>
      </c>
      <c r="K13" s="92" t="s">
        <v>32</v>
      </c>
      <c r="L13" s="38" t="s">
        <v>32</v>
      </c>
      <c r="M13" s="92" t="s">
        <v>32</v>
      </c>
      <c r="N13" s="91" t="s">
        <v>32</v>
      </c>
      <c r="O13" s="84" t="s">
        <v>32</v>
      </c>
      <c r="P13" s="38" t="s">
        <v>32</v>
      </c>
      <c r="Q13" s="92" t="s">
        <v>32</v>
      </c>
      <c r="R13" s="38" t="s">
        <v>32</v>
      </c>
      <c r="S13" s="92" t="s">
        <v>32</v>
      </c>
      <c r="T13" s="91" t="s">
        <v>32</v>
      </c>
    </row>
    <row r="14" spans="1:20" x14ac:dyDescent="0.25">
      <c r="A14" s="156"/>
      <c r="B14" s="35" t="s">
        <v>47</v>
      </c>
      <c r="C14" s="81">
        <v>1</v>
      </c>
      <c r="D14" s="36">
        <v>1</v>
      </c>
      <c r="E14" s="59">
        <v>1</v>
      </c>
      <c r="F14" s="36">
        <v>1</v>
      </c>
      <c r="G14" s="59">
        <v>1</v>
      </c>
      <c r="H14" s="37">
        <v>3</v>
      </c>
      <c r="I14" s="84" t="s">
        <v>32</v>
      </c>
      <c r="J14" s="38" t="s">
        <v>32</v>
      </c>
      <c r="K14" s="92" t="s">
        <v>32</v>
      </c>
      <c r="L14" s="38" t="s">
        <v>32</v>
      </c>
      <c r="M14" s="92" t="s">
        <v>32</v>
      </c>
      <c r="N14" s="91" t="s">
        <v>32</v>
      </c>
      <c r="O14" s="84" t="s">
        <v>32</v>
      </c>
      <c r="P14" s="38" t="s">
        <v>32</v>
      </c>
      <c r="Q14" s="92" t="s">
        <v>32</v>
      </c>
      <c r="R14" s="38" t="s">
        <v>32</v>
      </c>
      <c r="S14" s="92" t="s">
        <v>32</v>
      </c>
      <c r="T14" s="91" t="s">
        <v>32</v>
      </c>
    </row>
    <row r="15" spans="1:20" s="72" customFormat="1" x14ac:dyDescent="0.25">
      <c r="A15" s="157"/>
      <c r="B15" s="73" t="s">
        <v>30</v>
      </c>
      <c r="C15" s="82">
        <f>IFERROR(SUM(C10:C14), "--")</f>
        <v>19</v>
      </c>
      <c r="D15" s="74">
        <f>IFERROR(SUM(D10:D14), "--")</f>
        <v>19</v>
      </c>
      <c r="E15" s="75">
        <f>IFERROR(D15/C15, "--")</f>
        <v>1</v>
      </c>
      <c r="F15" s="74">
        <f>IFERROR(SUM(F10:F14), "--")</f>
        <v>15</v>
      </c>
      <c r="G15" s="75">
        <f>IFERROR(F15/C15, "--")</f>
        <v>0.78947368421052633</v>
      </c>
      <c r="H15" s="76" t="s">
        <v>32</v>
      </c>
      <c r="I15" s="82">
        <f>IFERROR(SUM(I10:I14), "--")</f>
        <v>0</v>
      </c>
      <c r="J15" s="74">
        <f>IFERROR(SUM(J10:J14), "--")</f>
        <v>0</v>
      </c>
      <c r="K15" s="75" t="str">
        <f>IFERROR(J15/I15, "--")</f>
        <v>--</v>
      </c>
      <c r="L15" s="74">
        <f>IFERROR(SUM(L10:L14), "--")</f>
        <v>0</v>
      </c>
      <c r="M15" s="75" t="str">
        <f>IFERROR(L15/I15, "--")</f>
        <v>--</v>
      </c>
      <c r="N15" s="76" t="s">
        <v>32</v>
      </c>
      <c r="O15" s="82">
        <f>IFERROR(SUM(O10:O14), "--")</f>
        <v>0</v>
      </c>
      <c r="P15" s="74">
        <f>IFERROR(SUM(P10:P14), "--")</f>
        <v>0</v>
      </c>
      <c r="Q15" s="75" t="str">
        <f>IFERROR(P15/O15, "--")</f>
        <v>--</v>
      </c>
      <c r="R15" s="74">
        <f>IFERROR(SUM(R10:R14), "--")</f>
        <v>0</v>
      </c>
      <c r="S15" s="75" t="str">
        <f>IFERROR(R15/O15, "--")</f>
        <v>--</v>
      </c>
      <c r="T15" s="76" t="s">
        <v>32</v>
      </c>
    </row>
    <row r="16" spans="1:20" x14ac:dyDescent="0.25">
      <c r="A16" s="186" t="s">
        <v>16</v>
      </c>
      <c r="B16" s="7" t="s">
        <v>0</v>
      </c>
      <c r="C16" s="79">
        <v>38</v>
      </c>
      <c r="D16" s="33">
        <v>27</v>
      </c>
      <c r="E16" s="28">
        <v>0.71052631578947367</v>
      </c>
      <c r="F16" s="33">
        <v>26</v>
      </c>
      <c r="G16" s="28">
        <v>0.68421052631578949</v>
      </c>
      <c r="H16" s="34">
        <v>3.1481481481481484</v>
      </c>
      <c r="I16" s="119" t="s">
        <v>32</v>
      </c>
      <c r="J16" s="120" t="s">
        <v>32</v>
      </c>
      <c r="K16" s="31" t="s">
        <v>32</v>
      </c>
      <c r="L16" s="120" t="s">
        <v>32</v>
      </c>
      <c r="M16" s="31" t="s">
        <v>32</v>
      </c>
      <c r="N16" s="121" t="s">
        <v>32</v>
      </c>
      <c r="O16" s="119" t="s">
        <v>32</v>
      </c>
      <c r="P16" s="120" t="s">
        <v>32</v>
      </c>
      <c r="Q16" s="31" t="s">
        <v>32</v>
      </c>
      <c r="R16" s="120" t="s">
        <v>32</v>
      </c>
      <c r="S16" s="31" t="s">
        <v>32</v>
      </c>
      <c r="T16" s="121" t="s">
        <v>32</v>
      </c>
    </row>
    <row r="17" spans="1:20" x14ac:dyDescent="0.25">
      <c r="A17" s="187"/>
      <c r="B17" s="7" t="s">
        <v>1</v>
      </c>
      <c r="C17" s="79">
        <v>45</v>
      </c>
      <c r="D17" s="33">
        <v>40</v>
      </c>
      <c r="E17" s="28">
        <v>0.88888888888888884</v>
      </c>
      <c r="F17" s="33">
        <v>37</v>
      </c>
      <c r="G17" s="28">
        <v>0.82222222222222219</v>
      </c>
      <c r="H17" s="34">
        <v>3.2026315789473685</v>
      </c>
      <c r="I17" s="119" t="s">
        <v>32</v>
      </c>
      <c r="J17" s="120" t="s">
        <v>32</v>
      </c>
      <c r="K17" s="31" t="s">
        <v>32</v>
      </c>
      <c r="L17" s="120" t="s">
        <v>32</v>
      </c>
      <c r="M17" s="31" t="s">
        <v>32</v>
      </c>
      <c r="N17" s="121" t="s">
        <v>32</v>
      </c>
      <c r="O17" s="119" t="s">
        <v>32</v>
      </c>
      <c r="P17" s="120" t="s">
        <v>32</v>
      </c>
      <c r="Q17" s="31" t="s">
        <v>32</v>
      </c>
      <c r="R17" s="120" t="s">
        <v>32</v>
      </c>
      <c r="S17" s="31" t="s">
        <v>32</v>
      </c>
      <c r="T17" s="121" t="s">
        <v>32</v>
      </c>
    </row>
    <row r="18" spans="1:20" x14ac:dyDescent="0.25">
      <c r="A18" s="187"/>
      <c r="B18" s="7" t="s">
        <v>2</v>
      </c>
      <c r="C18" s="79">
        <v>45</v>
      </c>
      <c r="D18" s="33">
        <v>42</v>
      </c>
      <c r="E18" s="28">
        <v>0.93333333333333335</v>
      </c>
      <c r="F18" s="33">
        <v>35</v>
      </c>
      <c r="G18" s="28">
        <v>0.77777777777777779</v>
      </c>
      <c r="H18" s="34">
        <v>2.7619047619047619</v>
      </c>
      <c r="I18" s="119" t="s">
        <v>32</v>
      </c>
      <c r="J18" s="120" t="s">
        <v>32</v>
      </c>
      <c r="K18" s="31" t="s">
        <v>32</v>
      </c>
      <c r="L18" s="120" t="s">
        <v>32</v>
      </c>
      <c r="M18" s="31" t="s">
        <v>32</v>
      </c>
      <c r="N18" s="121" t="s">
        <v>32</v>
      </c>
      <c r="O18" s="119" t="s">
        <v>32</v>
      </c>
      <c r="P18" s="120" t="s">
        <v>32</v>
      </c>
      <c r="Q18" s="31" t="s">
        <v>32</v>
      </c>
      <c r="R18" s="120" t="s">
        <v>32</v>
      </c>
      <c r="S18" s="31" t="s">
        <v>32</v>
      </c>
      <c r="T18" s="121" t="s">
        <v>32</v>
      </c>
    </row>
    <row r="19" spans="1:20" x14ac:dyDescent="0.25">
      <c r="A19" s="187"/>
      <c r="B19" s="7" t="s">
        <v>48</v>
      </c>
      <c r="C19" s="79">
        <v>53</v>
      </c>
      <c r="D19" s="33">
        <v>46</v>
      </c>
      <c r="E19" s="28">
        <v>0.86792452830188682</v>
      </c>
      <c r="F19" s="33">
        <v>39</v>
      </c>
      <c r="G19" s="28">
        <v>0.73584905660377353</v>
      </c>
      <c r="H19" s="34">
        <v>2.6522727272727273</v>
      </c>
      <c r="I19" s="119" t="s">
        <v>32</v>
      </c>
      <c r="J19" s="120" t="s">
        <v>32</v>
      </c>
      <c r="K19" s="31" t="s">
        <v>32</v>
      </c>
      <c r="L19" s="120" t="s">
        <v>32</v>
      </c>
      <c r="M19" s="31" t="s">
        <v>32</v>
      </c>
      <c r="N19" s="121" t="s">
        <v>32</v>
      </c>
      <c r="O19" s="119" t="s">
        <v>32</v>
      </c>
      <c r="P19" s="120" t="s">
        <v>32</v>
      </c>
      <c r="Q19" s="31" t="s">
        <v>32</v>
      </c>
      <c r="R19" s="120" t="s">
        <v>32</v>
      </c>
      <c r="S19" s="31" t="s">
        <v>32</v>
      </c>
      <c r="T19" s="121" t="s">
        <v>32</v>
      </c>
    </row>
    <row r="20" spans="1:20" x14ac:dyDescent="0.25">
      <c r="A20" s="187"/>
      <c r="B20" s="7" t="s">
        <v>47</v>
      </c>
      <c r="C20" s="79">
        <v>30</v>
      </c>
      <c r="D20" s="33">
        <v>25</v>
      </c>
      <c r="E20" s="28">
        <v>0.83333333333333337</v>
      </c>
      <c r="F20" s="33">
        <v>23</v>
      </c>
      <c r="G20" s="28">
        <v>0.76666666666666672</v>
      </c>
      <c r="H20" s="34">
        <v>3.12</v>
      </c>
      <c r="I20" s="119" t="s">
        <v>32</v>
      </c>
      <c r="J20" s="120" t="s">
        <v>32</v>
      </c>
      <c r="K20" s="31" t="s">
        <v>32</v>
      </c>
      <c r="L20" s="120" t="s">
        <v>32</v>
      </c>
      <c r="M20" s="31" t="s">
        <v>32</v>
      </c>
      <c r="N20" s="121" t="s">
        <v>32</v>
      </c>
      <c r="O20" s="119" t="s">
        <v>32</v>
      </c>
      <c r="P20" s="120" t="s">
        <v>32</v>
      </c>
      <c r="Q20" s="31" t="s">
        <v>32</v>
      </c>
      <c r="R20" s="120" t="s">
        <v>32</v>
      </c>
      <c r="S20" s="31" t="s">
        <v>32</v>
      </c>
      <c r="T20" s="121" t="s">
        <v>32</v>
      </c>
    </row>
    <row r="21" spans="1:20" s="72" customFormat="1" x14ac:dyDescent="0.25">
      <c r="A21" s="188"/>
      <c r="B21" s="54" t="s">
        <v>30</v>
      </c>
      <c r="C21" s="80">
        <f>IFERROR(SUM(C16:C20), "--")</f>
        <v>211</v>
      </c>
      <c r="D21" s="68">
        <f>IFERROR(SUM(D16:D20), "--")</f>
        <v>180</v>
      </c>
      <c r="E21" s="69">
        <f>IFERROR(D21/C21, "--")</f>
        <v>0.85308056872037918</v>
      </c>
      <c r="F21" s="68">
        <f>IFERROR(SUM(F16:F20), "--")</f>
        <v>160</v>
      </c>
      <c r="G21" s="69">
        <f>IFERROR(F21/C21, "--")</f>
        <v>0.75829383886255919</v>
      </c>
      <c r="H21" s="71" t="s">
        <v>32</v>
      </c>
      <c r="I21" s="80">
        <f>IFERROR(SUM(I16:I20), "--")</f>
        <v>0</v>
      </c>
      <c r="J21" s="68">
        <f>IFERROR(SUM(J16:J20), "--")</f>
        <v>0</v>
      </c>
      <c r="K21" s="69" t="str">
        <f>IFERROR(J21/I21, "--")</f>
        <v>--</v>
      </c>
      <c r="L21" s="68">
        <f>IFERROR(SUM(L16:L20), "--")</f>
        <v>0</v>
      </c>
      <c r="M21" s="69" t="str">
        <f>IFERROR(L21/I21, "--")</f>
        <v>--</v>
      </c>
      <c r="N21" s="71" t="s">
        <v>32</v>
      </c>
      <c r="O21" s="80">
        <f>IFERROR(SUM(O16:O20), "--")</f>
        <v>0</v>
      </c>
      <c r="P21" s="68">
        <f>IFERROR(SUM(P16:P20), "--")</f>
        <v>0</v>
      </c>
      <c r="Q21" s="69" t="str">
        <f>IFERROR(P21/O21, "--")</f>
        <v>--</v>
      </c>
      <c r="R21" s="68">
        <f>IFERROR(SUM(R16:R20), "--")</f>
        <v>0</v>
      </c>
      <c r="S21" s="69" t="str">
        <f>IFERROR(R21/O21, "--")</f>
        <v>--</v>
      </c>
      <c r="T21" s="71" t="s">
        <v>32</v>
      </c>
    </row>
    <row r="22" spans="1:20" x14ac:dyDescent="0.25">
      <c r="A22" s="148" t="s">
        <v>17</v>
      </c>
      <c r="B22" s="35" t="s">
        <v>0</v>
      </c>
      <c r="C22" s="81">
        <v>57</v>
      </c>
      <c r="D22" s="36">
        <v>45</v>
      </c>
      <c r="E22" s="59">
        <v>0.78947368421052633</v>
      </c>
      <c r="F22" s="36">
        <v>40</v>
      </c>
      <c r="G22" s="59">
        <v>0.70175438596491224</v>
      </c>
      <c r="H22" s="37">
        <v>2.7844444444444445</v>
      </c>
      <c r="I22" s="84" t="s">
        <v>32</v>
      </c>
      <c r="J22" s="38" t="s">
        <v>32</v>
      </c>
      <c r="K22" s="92" t="s">
        <v>32</v>
      </c>
      <c r="L22" s="38" t="s">
        <v>32</v>
      </c>
      <c r="M22" s="92" t="s">
        <v>32</v>
      </c>
      <c r="N22" s="91" t="s">
        <v>32</v>
      </c>
      <c r="O22" s="84" t="s">
        <v>32</v>
      </c>
      <c r="P22" s="38" t="s">
        <v>32</v>
      </c>
      <c r="Q22" s="92" t="s">
        <v>32</v>
      </c>
      <c r="R22" s="38" t="s">
        <v>32</v>
      </c>
      <c r="S22" s="92" t="s">
        <v>32</v>
      </c>
      <c r="T22" s="91" t="s">
        <v>32</v>
      </c>
    </row>
    <row r="23" spans="1:20" x14ac:dyDescent="0.25">
      <c r="A23" s="149"/>
      <c r="B23" s="35" t="s">
        <v>1</v>
      </c>
      <c r="C23" s="81">
        <v>52</v>
      </c>
      <c r="D23" s="36">
        <v>41</v>
      </c>
      <c r="E23" s="59">
        <v>0.78846153846153844</v>
      </c>
      <c r="F23" s="36">
        <v>30</v>
      </c>
      <c r="G23" s="59">
        <v>0.57692307692307687</v>
      </c>
      <c r="H23" s="37">
        <v>2.5682926829268293</v>
      </c>
      <c r="I23" s="84" t="s">
        <v>32</v>
      </c>
      <c r="J23" s="38" t="s">
        <v>32</v>
      </c>
      <c r="K23" s="92" t="s">
        <v>32</v>
      </c>
      <c r="L23" s="38" t="s">
        <v>32</v>
      </c>
      <c r="M23" s="92" t="s">
        <v>32</v>
      </c>
      <c r="N23" s="91" t="s">
        <v>32</v>
      </c>
      <c r="O23" s="84" t="s">
        <v>32</v>
      </c>
      <c r="P23" s="38" t="s">
        <v>32</v>
      </c>
      <c r="Q23" s="92" t="s">
        <v>32</v>
      </c>
      <c r="R23" s="38" t="s">
        <v>32</v>
      </c>
      <c r="S23" s="92" t="s">
        <v>32</v>
      </c>
      <c r="T23" s="91" t="s">
        <v>32</v>
      </c>
    </row>
    <row r="24" spans="1:20" x14ac:dyDescent="0.25">
      <c r="A24" s="149"/>
      <c r="B24" s="35" t="s">
        <v>2</v>
      </c>
      <c r="C24" s="81">
        <v>55</v>
      </c>
      <c r="D24" s="36">
        <v>47</v>
      </c>
      <c r="E24" s="59">
        <v>0.8545454545454545</v>
      </c>
      <c r="F24" s="36">
        <v>38</v>
      </c>
      <c r="G24" s="59">
        <v>0.69090909090909092</v>
      </c>
      <c r="H24" s="37">
        <v>2.4191489361702128</v>
      </c>
      <c r="I24" s="84" t="s">
        <v>32</v>
      </c>
      <c r="J24" s="38" t="s">
        <v>32</v>
      </c>
      <c r="K24" s="92" t="s">
        <v>32</v>
      </c>
      <c r="L24" s="38" t="s">
        <v>32</v>
      </c>
      <c r="M24" s="92" t="s">
        <v>32</v>
      </c>
      <c r="N24" s="91" t="s">
        <v>32</v>
      </c>
      <c r="O24" s="84" t="s">
        <v>32</v>
      </c>
      <c r="P24" s="38" t="s">
        <v>32</v>
      </c>
      <c r="Q24" s="92" t="s">
        <v>32</v>
      </c>
      <c r="R24" s="38" t="s">
        <v>32</v>
      </c>
      <c r="S24" s="92" t="s">
        <v>32</v>
      </c>
      <c r="T24" s="91" t="s">
        <v>32</v>
      </c>
    </row>
    <row r="25" spans="1:20" x14ac:dyDescent="0.25">
      <c r="A25" s="149"/>
      <c r="B25" s="35" t="s">
        <v>48</v>
      </c>
      <c r="C25" s="81">
        <v>57</v>
      </c>
      <c r="D25" s="36">
        <v>51</v>
      </c>
      <c r="E25" s="59">
        <v>0.89473684210526316</v>
      </c>
      <c r="F25" s="36">
        <v>44</v>
      </c>
      <c r="G25" s="59">
        <v>0.77192982456140347</v>
      </c>
      <c r="H25" s="37">
        <v>2.94</v>
      </c>
      <c r="I25" s="84" t="s">
        <v>32</v>
      </c>
      <c r="J25" s="38" t="s">
        <v>32</v>
      </c>
      <c r="K25" s="92" t="s">
        <v>32</v>
      </c>
      <c r="L25" s="38" t="s">
        <v>32</v>
      </c>
      <c r="M25" s="92" t="s">
        <v>32</v>
      </c>
      <c r="N25" s="91" t="s">
        <v>32</v>
      </c>
      <c r="O25" s="84" t="s">
        <v>32</v>
      </c>
      <c r="P25" s="38" t="s">
        <v>32</v>
      </c>
      <c r="Q25" s="92" t="s">
        <v>32</v>
      </c>
      <c r="R25" s="38" t="s">
        <v>32</v>
      </c>
      <c r="S25" s="92" t="s">
        <v>32</v>
      </c>
      <c r="T25" s="91" t="s">
        <v>32</v>
      </c>
    </row>
    <row r="26" spans="1:20" x14ac:dyDescent="0.25">
      <c r="A26" s="149"/>
      <c r="B26" s="35" t="s">
        <v>47</v>
      </c>
      <c r="C26" s="81">
        <v>43</v>
      </c>
      <c r="D26" s="36">
        <v>39</v>
      </c>
      <c r="E26" s="59">
        <v>0.90697674418604646</v>
      </c>
      <c r="F26" s="36">
        <v>32</v>
      </c>
      <c r="G26" s="59">
        <v>0.7441860465116279</v>
      </c>
      <c r="H26" s="37">
        <v>2.7512820512820513</v>
      </c>
      <c r="I26" s="84" t="s">
        <v>32</v>
      </c>
      <c r="J26" s="38" t="s">
        <v>32</v>
      </c>
      <c r="K26" s="92" t="s">
        <v>32</v>
      </c>
      <c r="L26" s="38" t="s">
        <v>32</v>
      </c>
      <c r="M26" s="92" t="s">
        <v>32</v>
      </c>
      <c r="N26" s="91" t="s">
        <v>32</v>
      </c>
      <c r="O26" s="84" t="s">
        <v>32</v>
      </c>
      <c r="P26" s="38" t="s">
        <v>32</v>
      </c>
      <c r="Q26" s="92" t="s">
        <v>32</v>
      </c>
      <c r="R26" s="38" t="s">
        <v>32</v>
      </c>
      <c r="S26" s="92" t="s">
        <v>32</v>
      </c>
      <c r="T26" s="91" t="s">
        <v>32</v>
      </c>
    </row>
    <row r="27" spans="1:20" s="72" customFormat="1" x14ac:dyDescent="0.25">
      <c r="A27" s="150"/>
      <c r="B27" s="73" t="s">
        <v>30</v>
      </c>
      <c r="C27" s="82">
        <f>IFERROR(SUM(C22:C26), "--")</f>
        <v>264</v>
      </c>
      <c r="D27" s="74">
        <f>IFERROR(SUM(D22:D26), "--")</f>
        <v>223</v>
      </c>
      <c r="E27" s="75">
        <f>IFERROR(D27/C27, "--")</f>
        <v>0.84469696969696972</v>
      </c>
      <c r="F27" s="74">
        <f>IFERROR(SUM(F22:F26), "--")</f>
        <v>184</v>
      </c>
      <c r="G27" s="75">
        <f>IFERROR(F27/C27, "--")</f>
        <v>0.69696969696969702</v>
      </c>
      <c r="H27" s="76" t="s">
        <v>32</v>
      </c>
      <c r="I27" s="82">
        <f>IFERROR(SUM(I22:I26), "--")</f>
        <v>0</v>
      </c>
      <c r="J27" s="74">
        <f>IFERROR(SUM(J22:J26), "--")</f>
        <v>0</v>
      </c>
      <c r="K27" s="75" t="str">
        <f>IFERROR(J27/I27, "--")</f>
        <v>--</v>
      </c>
      <c r="L27" s="74">
        <f>IFERROR(SUM(L22:L26), "--")</f>
        <v>0</v>
      </c>
      <c r="M27" s="75" t="str">
        <f>IFERROR(L27/I27, "--")</f>
        <v>--</v>
      </c>
      <c r="N27" s="76" t="s">
        <v>32</v>
      </c>
      <c r="O27" s="82">
        <f>IFERROR(SUM(O22:O26), "--")</f>
        <v>0</v>
      </c>
      <c r="P27" s="74">
        <f>IFERROR(SUM(P22:P26), "--")</f>
        <v>0</v>
      </c>
      <c r="Q27" s="75" t="str">
        <f>IFERROR(P27/O27, "--")</f>
        <v>--</v>
      </c>
      <c r="R27" s="74">
        <f>IFERROR(SUM(R22:R26), "--")</f>
        <v>0</v>
      </c>
      <c r="S27" s="75" t="str">
        <f>IFERROR(R27/O27, "--")</f>
        <v>--</v>
      </c>
      <c r="T27" s="76" t="s">
        <v>32</v>
      </c>
    </row>
    <row r="28" spans="1:20" x14ac:dyDescent="0.25">
      <c r="A28" s="186" t="s">
        <v>92</v>
      </c>
      <c r="B28" s="7" t="s">
        <v>0</v>
      </c>
      <c r="C28" s="79">
        <v>410</v>
      </c>
      <c r="D28" s="33">
        <v>322</v>
      </c>
      <c r="E28" s="28">
        <v>0.78536585365853662</v>
      </c>
      <c r="F28" s="33">
        <v>257</v>
      </c>
      <c r="G28" s="28">
        <v>0.62682926829268293</v>
      </c>
      <c r="H28" s="34">
        <v>2.4712499999999999</v>
      </c>
      <c r="I28" s="119" t="s">
        <v>32</v>
      </c>
      <c r="J28" s="120" t="s">
        <v>32</v>
      </c>
      <c r="K28" s="31" t="s">
        <v>32</v>
      </c>
      <c r="L28" s="120" t="s">
        <v>32</v>
      </c>
      <c r="M28" s="31" t="s">
        <v>32</v>
      </c>
      <c r="N28" s="121" t="s">
        <v>32</v>
      </c>
      <c r="O28" s="119" t="s">
        <v>32</v>
      </c>
      <c r="P28" s="120" t="s">
        <v>32</v>
      </c>
      <c r="Q28" s="31" t="s">
        <v>32</v>
      </c>
      <c r="R28" s="120" t="s">
        <v>32</v>
      </c>
      <c r="S28" s="31" t="s">
        <v>32</v>
      </c>
      <c r="T28" s="121" t="s">
        <v>32</v>
      </c>
    </row>
    <row r="29" spans="1:20" x14ac:dyDescent="0.25">
      <c r="A29" s="187"/>
      <c r="B29" s="7" t="s">
        <v>1</v>
      </c>
      <c r="C29" s="79">
        <v>472</v>
      </c>
      <c r="D29" s="33">
        <v>373</v>
      </c>
      <c r="E29" s="28">
        <v>0.7902542372881356</v>
      </c>
      <c r="F29" s="33">
        <v>273</v>
      </c>
      <c r="G29" s="28">
        <v>0.57838983050847459</v>
      </c>
      <c r="H29" s="34">
        <v>2.3002695417789756</v>
      </c>
      <c r="I29" s="119" t="s">
        <v>32</v>
      </c>
      <c r="J29" s="120" t="s">
        <v>32</v>
      </c>
      <c r="K29" s="31" t="s">
        <v>32</v>
      </c>
      <c r="L29" s="120" t="s">
        <v>32</v>
      </c>
      <c r="M29" s="31" t="s">
        <v>32</v>
      </c>
      <c r="N29" s="121" t="s">
        <v>32</v>
      </c>
      <c r="O29" s="119" t="s">
        <v>32</v>
      </c>
      <c r="P29" s="120" t="s">
        <v>32</v>
      </c>
      <c r="Q29" s="31" t="s">
        <v>32</v>
      </c>
      <c r="R29" s="120" t="s">
        <v>32</v>
      </c>
      <c r="S29" s="31" t="s">
        <v>32</v>
      </c>
      <c r="T29" s="121" t="s">
        <v>32</v>
      </c>
    </row>
    <row r="30" spans="1:20" x14ac:dyDescent="0.25">
      <c r="A30" s="187"/>
      <c r="B30" s="7" t="s">
        <v>2</v>
      </c>
      <c r="C30" s="79">
        <v>442</v>
      </c>
      <c r="D30" s="33">
        <v>367</v>
      </c>
      <c r="E30" s="28">
        <v>0.83031674208144801</v>
      </c>
      <c r="F30" s="33">
        <v>283</v>
      </c>
      <c r="G30" s="28">
        <v>0.64027149321266963</v>
      </c>
      <c r="H30" s="34">
        <v>2.4082417582417586</v>
      </c>
      <c r="I30" s="119" t="s">
        <v>32</v>
      </c>
      <c r="J30" s="120" t="s">
        <v>32</v>
      </c>
      <c r="K30" s="31" t="s">
        <v>32</v>
      </c>
      <c r="L30" s="120" t="s">
        <v>32</v>
      </c>
      <c r="M30" s="31" t="s">
        <v>32</v>
      </c>
      <c r="N30" s="121" t="s">
        <v>32</v>
      </c>
      <c r="O30" s="119" t="s">
        <v>32</v>
      </c>
      <c r="P30" s="120" t="s">
        <v>32</v>
      </c>
      <c r="Q30" s="31" t="s">
        <v>32</v>
      </c>
      <c r="R30" s="120" t="s">
        <v>32</v>
      </c>
      <c r="S30" s="31" t="s">
        <v>32</v>
      </c>
      <c r="T30" s="121" t="s">
        <v>32</v>
      </c>
    </row>
    <row r="31" spans="1:20" x14ac:dyDescent="0.25">
      <c r="A31" s="187"/>
      <c r="B31" s="7" t="s">
        <v>48</v>
      </c>
      <c r="C31" s="79">
        <v>505</v>
      </c>
      <c r="D31" s="33">
        <v>420</v>
      </c>
      <c r="E31" s="28">
        <v>0.83168316831683164</v>
      </c>
      <c r="F31" s="33">
        <v>321</v>
      </c>
      <c r="G31" s="28">
        <v>0.63564356435643565</v>
      </c>
      <c r="H31" s="34">
        <v>2.3118932038834954</v>
      </c>
      <c r="I31" s="119" t="s">
        <v>32</v>
      </c>
      <c r="J31" s="120" t="s">
        <v>32</v>
      </c>
      <c r="K31" s="31" t="s">
        <v>32</v>
      </c>
      <c r="L31" s="120" t="s">
        <v>32</v>
      </c>
      <c r="M31" s="31" t="s">
        <v>32</v>
      </c>
      <c r="N31" s="121" t="s">
        <v>32</v>
      </c>
      <c r="O31" s="119" t="s">
        <v>32</v>
      </c>
      <c r="P31" s="120" t="s">
        <v>32</v>
      </c>
      <c r="Q31" s="31" t="s">
        <v>32</v>
      </c>
      <c r="R31" s="120" t="s">
        <v>32</v>
      </c>
      <c r="S31" s="31" t="s">
        <v>32</v>
      </c>
      <c r="T31" s="121" t="s">
        <v>32</v>
      </c>
    </row>
    <row r="32" spans="1:20" x14ac:dyDescent="0.25">
      <c r="A32" s="187"/>
      <c r="B32" s="7" t="s">
        <v>47</v>
      </c>
      <c r="C32" s="79">
        <v>446</v>
      </c>
      <c r="D32" s="33">
        <v>358</v>
      </c>
      <c r="E32" s="28">
        <v>0.80269058295964124</v>
      </c>
      <c r="F32" s="33">
        <v>261</v>
      </c>
      <c r="G32" s="28">
        <v>0.58520179372197312</v>
      </c>
      <c r="H32" s="34">
        <v>2.2735211267605639</v>
      </c>
      <c r="I32" s="119" t="s">
        <v>32</v>
      </c>
      <c r="J32" s="120" t="s">
        <v>32</v>
      </c>
      <c r="K32" s="31" t="s">
        <v>32</v>
      </c>
      <c r="L32" s="120" t="s">
        <v>32</v>
      </c>
      <c r="M32" s="31" t="s">
        <v>32</v>
      </c>
      <c r="N32" s="121" t="s">
        <v>32</v>
      </c>
      <c r="O32" s="119" t="s">
        <v>32</v>
      </c>
      <c r="P32" s="120" t="s">
        <v>32</v>
      </c>
      <c r="Q32" s="31" t="s">
        <v>32</v>
      </c>
      <c r="R32" s="120" t="s">
        <v>32</v>
      </c>
      <c r="S32" s="31" t="s">
        <v>32</v>
      </c>
      <c r="T32" s="121" t="s">
        <v>32</v>
      </c>
    </row>
    <row r="33" spans="1:20" s="72" customFormat="1" x14ac:dyDescent="0.25">
      <c r="A33" s="188"/>
      <c r="B33" s="54" t="s">
        <v>30</v>
      </c>
      <c r="C33" s="80">
        <f>IFERROR(SUM(C28:C32), "--")</f>
        <v>2275</v>
      </c>
      <c r="D33" s="68">
        <f>IFERROR(SUM(D28:D32), "--")</f>
        <v>1840</v>
      </c>
      <c r="E33" s="69">
        <f>IFERROR(D33/C33, "--")</f>
        <v>0.8087912087912088</v>
      </c>
      <c r="F33" s="68">
        <f>IFERROR(SUM(F28:F32), "--")</f>
        <v>1395</v>
      </c>
      <c r="G33" s="69">
        <f>IFERROR(F33/C33, "--")</f>
        <v>0.61318681318681323</v>
      </c>
      <c r="H33" s="71" t="s">
        <v>32</v>
      </c>
      <c r="I33" s="80">
        <f>IFERROR(SUM(I28:I32), "--")</f>
        <v>0</v>
      </c>
      <c r="J33" s="68">
        <f>IFERROR(SUM(J28:J32), "--")</f>
        <v>0</v>
      </c>
      <c r="K33" s="69" t="str">
        <f>IFERROR(J33/I33, "--")</f>
        <v>--</v>
      </c>
      <c r="L33" s="68">
        <f>IFERROR(SUM(L28:L32), "--")</f>
        <v>0</v>
      </c>
      <c r="M33" s="69" t="str">
        <f>IFERROR(L33/I33, "--")</f>
        <v>--</v>
      </c>
      <c r="N33" s="71" t="s">
        <v>32</v>
      </c>
      <c r="O33" s="80">
        <f>IFERROR(SUM(O28:O32), "--")</f>
        <v>0</v>
      </c>
      <c r="P33" s="68">
        <f>IFERROR(SUM(P28:P32), "--")</f>
        <v>0</v>
      </c>
      <c r="Q33" s="69" t="str">
        <f>IFERROR(P33/O33, "--")</f>
        <v>--</v>
      </c>
      <c r="R33" s="68">
        <f>IFERROR(SUM(R28:R32), "--")</f>
        <v>0</v>
      </c>
      <c r="S33" s="69" t="str">
        <f>IFERROR(R33/O33, "--")</f>
        <v>--</v>
      </c>
      <c r="T33" s="71" t="s">
        <v>32</v>
      </c>
    </row>
    <row r="34" spans="1:20" x14ac:dyDescent="0.25">
      <c r="A34" s="148" t="s">
        <v>18</v>
      </c>
      <c r="B34" s="35" t="s">
        <v>0</v>
      </c>
      <c r="C34" s="81">
        <v>4</v>
      </c>
      <c r="D34" s="36">
        <v>1</v>
      </c>
      <c r="E34" s="59">
        <v>0.25</v>
      </c>
      <c r="F34" s="36">
        <v>1</v>
      </c>
      <c r="G34" s="59">
        <v>0.25</v>
      </c>
      <c r="H34" s="37">
        <v>4</v>
      </c>
      <c r="I34" s="84" t="s">
        <v>32</v>
      </c>
      <c r="J34" s="38" t="s">
        <v>32</v>
      </c>
      <c r="K34" s="92" t="s">
        <v>32</v>
      </c>
      <c r="L34" s="38" t="s">
        <v>32</v>
      </c>
      <c r="M34" s="92" t="s">
        <v>32</v>
      </c>
      <c r="N34" s="91" t="s">
        <v>32</v>
      </c>
      <c r="O34" s="84" t="s">
        <v>32</v>
      </c>
      <c r="P34" s="38" t="s">
        <v>32</v>
      </c>
      <c r="Q34" s="92" t="s">
        <v>32</v>
      </c>
      <c r="R34" s="38" t="s">
        <v>32</v>
      </c>
      <c r="S34" s="92" t="s">
        <v>32</v>
      </c>
      <c r="T34" s="91" t="s">
        <v>32</v>
      </c>
    </row>
    <row r="35" spans="1:20" x14ac:dyDescent="0.25">
      <c r="A35" s="149"/>
      <c r="B35" s="35" t="s">
        <v>1</v>
      </c>
      <c r="C35" s="81">
        <v>3</v>
      </c>
      <c r="D35" s="36">
        <v>3</v>
      </c>
      <c r="E35" s="59">
        <v>1</v>
      </c>
      <c r="F35" s="36">
        <v>2</v>
      </c>
      <c r="G35" s="59">
        <v>0.66666666666666663</v>
      </c>
      <c r="H35" s="37">
        <v>1.9</v>
      </c>
      <c r="I35" s="84" t="s">
        <v>32</v>
      </c>
      <c r="J35" s="38" t="s">
        <v>32</v>
      </c>
      <c r="K35" s="92" t="s">
        <v>32</v>
      </c>
      <c r="L35" s="38" t="s">
        <v>32</v>
      </c>
      <c r="M35" s="92" t="s">
        <v>32</v>
      </c>
      <c r="N35" s="91" t="s">
        <v>32</v>
      </c>
      <c r="O35" s="84" t="s">
        <v>32</v>
      </c>
      <c r="P35" s="38" t="s">
        <v>32</v>
      </c>
      <c r="Q35" s="92" t="s">
        <v>32</v>
      </c>
      <c r="R35" s="38" t="s">
        <v>32</v>
      </c>
      <c r="S35" s="92" t="s">
        <v>32</v>
      </c>
      <c r="T35" s="91" t="s">
        <v>32</v>
      </c>
    </row>
    <row r="36" spans="1:20" x14ac:dyDescent="0.25">
      <c r="A36" s="149"/>
      <c r="B36" s="35" t="s">
        <v>2</v>
      </c>
      <c r="C36" s="81">
        <v>7</v>
      </c>
      <c r="D36" s="36">
        <v>6</v>
      </c>
      <c r="E36" s="59">
        <v>0.8571428571428571</v>
      </c>
      <c r="F36" s="36">
        <v>3</v>
      </c>
      <c r="G36" s="59">
        <v>0.42857142857142855</v>
      </c>
      <c r="H36" s="37">
        <v>1.1666666666666667</v>
      </c>
      <c r="I36" s="84" t="s">
        <v>32</v>
      </c>
      <c r="J36" s="38" t="s">
        <v>32</v>
      </c>
      <c r="K36" s="92" t="s">
        <v>32</v>
      </c>
      <c r="L36" s="38" t="s">
        <v>32</v>
      </c>
      <c r="M36" s="92" t="s">
        <v>32</v>
      </c>
      <c r="N36" s="91" t="s">
        <v>32</v>
      </c>
      <c r="O36" s="84" t="s">
        <v>32</v>
      </c>
      <c r="P36" s="38" t="s">
        <v>32</v>
      </c>
      <c r="Q36" s="92" t="s">
        <v>32</v>
      </c>
      <c r="R36" s="38" t="s">
        <v>32</v>
      </c>
      <c r="S36" s="92" t="s">
        <v>32</v>
      </c>
      <c r="T36" s="91" t="s">
        <v>32</v>
      </c>
    </row>
    <row r="37" spans="1:20" x14ac:dyDescent="0.25">
      <c r="A37" s="149"/>
      <c r="B37" s="35" t="s">
        <v>48</v>
      </c>
      <c r="C37" s="81">
        <v>7</v>
      </c>
      <c r="D37" s="36">
        <v>5</v>
      </c>
      <c r="E37" s="59">
        <v>0.7142857142857143</v>
      </c>
      <c r="F37" s="36">
        <v>4</v>
      </c>
      <c r="G37" s="59">
        <v>0.5714285714285714</v>
      </c>
      <c r="H37" s="37">
        <v>2</v>
      </c>
      <c r="I37" s="84" t="s">
        <v>32</v>
      </c>
      <c r="J37" s="38" t="s">
        <v>32</v>
      </c>
      <c r="K37" s="92" t="s">
        <v>32</v>
      </c>
      <c r="L37" s="38" t="s">
        <v>32</v>
      </c>
      <c r="M37" s="92" t="s">
        <v>32</v>
      </c>
      <c r="N37" s="91" t="s">
        <v>32</v>
      </c>
      <c r="O37" s="84" t="s">
        <v>32</v>
      </c>
      <c r="P37" s="38" t="s">
        <v>32</v>
      </c>
      <c r="Q37" s="92" t="s">
        <v>32</v>
      </c>
      <c r="R37" s="38" t="s">
        <v>32</v>
      </c>
      <c r="S37" s="92" t="s">
        <v>32</v>
      </c>
      <c r="T37" s="91" t="s">
        <v>32</v>
      </c>
    </row>
    <row r="38" spans="1:20" x14ac:dyDescent="0.25">
      <c r="A38" s="149"/>
      <c r="B38" s="35" t="s">
        <v>47</v>
      </c>
      <c r="C38" s="81">
        <v>5</v>
      </c>
      <c r="D38" s="36">
        <v>2</v>
      </c>
      <c r="E38" s="59">
        <v>0.4</v>
      </c>
      <c r="F38" s="36">
        <v>2</v>
      </c>
      <c r="G38" s="59">
        <v>0.4</v>
      </c>
      <c r="H38" s="37">
        <v>3</v>
      </c>
      <c r="I38" s="84" t="s">
        <v>32</v>
      </c>
      <c r="J38" s="38" t="s">
        <v>32</v>
      </c>
      <c r="K38" s="92" t="s">
        <v>32</v>
      </c>
      <c r="L38" s="38" t="s">
        <v>32</v>
      </c>
      <c r="M38" s="92" t="s">
        <v>32</v>
      </c>
      <c r="N38" s="91" t="s">
        <v>32</v>
      </c>
      <c r="O38" s="84" t="s">
        <v>32</v>
      </c>
      <c r="P38" s="38" t="s">
        <v>32</v>
      </c>
      <c r="Q38" s="92" t="s">
        <v>32</v>
      </c>
      <c r="R38" s="38" t="s">
        <v>32</v>
      </c>
      <c r="S38" s="92" t="s">
        <v>32</v>
      </c>
      <c r="T38" s="91" t="s">
        <v>32</v>
      </c>
    </row>
    <row r="39" spans="1:20" s="72" customFormat="1" x14ac:dyDescent="0.25">
      <c r="A39" s="150"/>
      <c r="B39" s="73" t="s">
        <v>30</v>
      </c>
      <c r="C39" s="82">
        <f>IFERROR(SUM(C34:C38), "--")</f>
        <v>26</v>
      </c>
      <c r="D39" s="74">
        <f>IFERROR(SUM(D34:D38), "--")</f>
        <v>17</v>
      </c>
      <c r="E39" s="75">
        <f>IFERROR(D39/C39, "--")</f>
        <v>0.65384615384615385</v>
      </c>
      <c r="F39" s="74">
        <f>IFERROR(SUM(F34:F38), "--")</f>
        <v>12</v>
      </c>
      <c r="G39" s="75">
        <f>IFERROR(F39/C39, "--")</f>
        <v>0.46153846153846156</v>
      </c>
      <c r="H39" s="76" t="s">
        <v>32</v>
      </c>
      <c r="I39" s="82">
        <f>IFERROR(SUM(I34:I38), "--")</f>
        <v>0</v>
      </c>
      <c r="J39" s="74">
        <f>IFERROR(SUM(J34:J38), "--")</f>
        <v>0</v>
      </c>
      <c r="K39" s="75" t="str">
        <f>IFERROR(J39/I39, "--")</f>
        <v>--</v>
      </c>
      <c r="L39" s="74">
        <f>IFERROR(SUM(L34:L38), "--")</f>
        <v>0</v>
      </c>
      <c r="M39" s="75" t="str">
        <f>IFERROR(L39/I39, "--")</f>
        <v>--</v>
      </c>
      <c r="N39" s="76" t="s">
        <v>32</v>
      </c>
      <c r="O39" s="82">
        <f>IFERROR(SUM(O34:O38), "--")</f>
        <v>0</v>
      </c>
      <c r="P39" s="74">
        <f>IFERROR(SUM(P34:P38), "--")</f>
        <v>0</v>
      </c>
      <c r="Q39" s="75" t="str">
        <f>IFERROR(P39/O39, "--")</f>
        <v>--</v>
      </c>
      <c r="R39" s="74">
        <f>IFERROR(SUM(R34:R38), "--")</f>
        <v>0</v>
      </c>
      <c r="S39" s="75" t="str">
        <f>IFERROR(R39/O39, "--")</f>
        <v>--</v>
      </c>
      <c r="T39" s="76" t="s">
        <v>32</v>
      </c>
    </row>
    <row r="40" spans="1:20" ht="15" customHeight="1" x14ac:dyDescent="0.25">
      <c r="A40" s="183" t="s">
        <v>56</v>
      </c>
      <c r="B40" s="7" t="s">
        <v>0</v>
      </c>
      <c r="C40" s="79">
        <v>423</v>
      </c>
      <c r="D40" s="33">
        <v>374</v>
      </c>
      <c r="E40" s="28">
        <v>0.88416075650118209</v>
      </c>
      <c r="F40" s="33">
        <v>332</v>
      </c>
      <c r="G40" s="28">
        <v>0.78486997635933808</v>
      </c>
      <c r="H40" s="34">
        <v>2.9362903225806454</v>
      </c>
      <c r="I40" s="119" t="s">
        <v>32</v>
      </c>
      <c r="J40" s="120" t="s">
        <v>32</v>
      </c>
      <c r="K40" s="31" t="s">
        <v>32</v>
      </c>
      <c r="L40" s="120" t="s">
        <v>32</v>
      </c>
      <c r="M40" s="31" t="s">
        <v>32</v>
      </c>
      <c r="N40" s="121" t="s">
        <v>32</v>
      </c>
      <c r="O40" s="119" t="s">
        <v>32</v>
      </c>
      <c r="P40" s="120" t="s">
        <v>32</v>
      </c>
      <c r="Q40" s="31" t="s">
        <v>32</v>
      </c>
      <c r="R40" s="120" t="s">
        <v>32</v>
      </c>
      <c r="S40" s="31" t="s">
        <v>32</v>
      </c>
      <c r="T40" s="121" t="s">
        <v>32</v>
      </c>
    </row>
    <row r="41" spans="1:20" x14ac:dyDescent="0.25">
      <c r="A41" s="184"/>
      <c r="B41" s="7" t="s">
        <v>1</v>
      </c>
      <c r="C41" s="79">
        <v>533</v>
      </c>
      <c r="D41" s="33">
        <v>478</v>
      </c>
      <c r="E41" s="28">
        <v>0.8968105065666041</v>
      </c>
      <c r="F41" s="33">
        <v>420</v>
      </c>
      <c r="G41" s="28">
        <v>0.7879924953095685</v>
      </c>
      <c r="H41" s="34">
        <v>2.8201698513800419</v>
      </c>
      <c r="I41" s="119" t="s">
        <v>32</v>
      </c>
      <c r="J41" s="120" t="s">
        <v>32</v>
      </c>
      <c r="K41" s="31" t="s">
        <v>32</v>
      </c>
      <c r="L41" s="120" t="s">
        <v>32</v>
      </c>
      <c r="M41" s="31" t="s">
        <v>32</v>
      </c>
      <c r="N41" s="121" t="s">
        <v>32</v>
      </c>
      <c r="O41" s="119" t="s">
        <v>32</v>
      </c>
      <c r="P41" s="120" t="s">
        <v>32</v>
      </c>
      <c r="Q41" s="31" t="s">
        <v>32</v>
      </c>
      <c r="R41" s="120" t="s">
        <v>32</v>
      </c>
      <c r="S41" s="31" t="s">
        <v>32</v>
      </c>
      <c r="T41" s="121" t="s">
        <v>32</v>
      </c>
    </row>
    <row r="42" spans="1:20" x14ac:dyDescent="0.25">
      <c r="A42" s="184"/>
      <c r="B42" s="7" t="s">
        <v>2</v>
      </c>
      <c r="C42" s="79">
        <v>571</v>
      </c>
      <c r="D42" s="33">
        <v>498</v>
      </c>
      <c r="E42" s="28">
        <v>0.87215411558668998</v>
      </c>
      <c r="F42" s="33">
        <v>422</v>
      </c>
      <c r="G42" s="28">
        <v>0.73905429071803852</v>
      </c>
      <c r="H42" s="34">
        <v>2.7175050301810866</v>
      </c>
      <c r="I42" s="119" t="s">
        <v>32</v>
      </c>
      <c r="J42" s="120" t="s">
        <v>32</v>
      </c>
      <c r="K42" s="31" t="s">
        <v>32</v>
      </c>
      <c r="L42" s="120" t="s">
        <v>32</v>
      </c>
      <c r="M42" s="31" t="s">
        <v>32</v>
      </c>
      <c r="N42" s="121" t="s">
        <v>32</v>
      </c>
      <c r="O42" s="119" t="s">
        <v>32</v>
      </c>
      <c r="P42" s="120" t="s">
        <v>32</v>
      </c>
      <c r="Q42" s="31" t="s">
        <v>32</v>
      </c>
      <c r="R42" s="120" t="s">
        <v>32</v>
      </c>
      <c r="S42" s="31" t="s">
        <v>32</v>
      </c>
      <c r="T42" s="121" t="s">
        <v>32</v>
      </c>
    </row>
    <row r="43" spans="1:20" x14ac:dyDescent="0.25">
      <c r="A43" s="184"/>
      <c r="B43" s="7" t="s">
        <v>48</v>
      </c>
      <c r="C43" s="79">
        <v>502</v>
      </c>
      <c r="D43" s="33">
        <v>416</v>
      </c>
      <c r="E43" s="28">
        <v>0.82868525896414347</v>
      </c>
      <c r="F43" s="33">
        <v>358</v>
      </c>
      <c r="G43" s="28">
        <v>0.71314741035856577</v>
      </c>
      <c r="H43" s="34">
        <v>2.7469586374695862</v>
      </c>
      <c r="I43" s="119" t="s">
        <v>32</v>
      </c>
      <c r="J43" s="120" t="s">
        <v>32</v>
      </c>
      <c r="K43" s="31" t="s">
        <v>32</v>
      </c>
      <c r="L43" s="120" t="s">
        <v>32</v>
      </c>
      <c r="M43" s="31" t="s">
        <v>32</v>
      </c>
      <c r="N43" s="121" t="s">
        <v>32</v>
      </c>
      <c r="O43" s="119" t="s">
        <v>32</v>
      </c>
      <c r="P43" s="120" t="s">
        <v>32</v>
      </c>
      <c r="Q43" s="31" t="s">
        <v>32</v>
      </c>
      <c r="R43" s="120" t="s">
        <v>32</v>
      </c>
      <c r="S43" s="31" t="s">
        <v>32</v>
      </c>
      <c r="T43" s="121" t="s">
        <v>32</v>
      </c>
    </row>
    <row r="44" spans="1:20" x14ac:dyDescent="0.25">
      <c r="A44" s="184"/>
      <c r="B44" s="7" t="s">
        <v>47</v>
      </c>
      <c r="C44" s="79">
        <v>477</v>
      </c>
      <c r="D44" s="33">
        <v>419</v>
      </c>
      <c r="E44" s="28">
        <v>0.87840670859538783</v>
      </c>
      <c r="F44" s="33">
        <v>363</v>
      </c>
      <c r="G44" s="28">
        <v>0.76100628930817615</v>
      </c>
      <c r="H44" s="34">
        <v>2.7621621621621619</v>
      </c>
      <c r="I44" s="119" t="s">
        <v>32</v>
      </c>
      <c r="J44" s="120" t="s">
        <v>32</v>
      </c>
      <c r="K44" s="31" t="s">
        <v>32</v>
      </c>
      <c r="L44" s="120" t="s">
        <v>32</v>
      </c>
      <c r="M44" s="31" t="s">
        <v>32</v>
      </c>
      <c r="N44" s="121" t="s">
        <v>32</v>
      </c>
      <c r="O44" s="119" t="s">
        <v>32</v>
      </c>
      <c r="P44" s="120" t="s">
        <v>32</v>
      </c>
      <c r="Q44" s="31" t="s">
        <v>32</v>
      </c>
      <c r="R44" s="120" t="s">
        <v>32</v>
      </c>
      <c r="S44" s="31" t="s">
        <v>32</v>
      </c>
      <c r="T44" s="121" t="s">
        <v>32</v>
      </c>
    </row>
    <row r="45" spans="1:20" s="72" customFormat="1" x14ac:dyDescent="0.25">
      <c r="A45" s="185"/>
      <c r="B45" s="54" t="s">
        <v>30</v>
      </c>
      <c r="C45" s="80">
        <f>IFERROR(SUM(C40:C44), "--")</f>
        <v>2506</v>
      </c>
      <c r="D45" s="68">
        <f>IFERROR(SUM(D40:D44), "--")</f>
        <v>2185</v>
      </c>
      <c r="E45" s="69">
        <f>IFERROR(D45/C45, "--")</f>
        <v>0.87190742218675177</v>
      </c>
      <c r="F45" s="68">
        <f>IFERROR(SUM(F40:F44), "--")</f>
        <v>1895</v>
      </c>
      <c r="G45" s="69">
        <f>IFERROR(F45/C45, "--")</f>
        <v>0.75618515562649646</v>
      </c>
      <c r="H45" s="71" t="s">
        <v>32</v>
      </c>
      <c r="I45" s="80">
        <f>IFERROR(SUM(I40:I44), "--")</f>
        <v>0</v>
      </c>
      <c r="J45" s="68">
        <f>IFERROR(SUM(J40:J44), "--")</f>
        <v>0</v>
      </c>
      <c r="K45" s="69" t="str">
        <f>IFERROR(J45/I45, "--")</f>
        <v>--</v>
      </c>
      <c r="L45" s="68">
        <f>IFERROR(SUM(L40:L44), "--")</f>
        <v>0</v>
      </c>
      <c r="M45" s="69" t="str">
        <f>IFERROR(L45/I45, "--")</f>
        <v>--</v>
      </c>
      <c r="N45" s="71" t="s">
        <v>32</v>
      </c>
      <c r="O45" s="80">
        <f>IFERROR(SUM(O40:O44), "--")</f>
        <v>0</v>
      </c>
      <c r="P45" s="68">
        <f>IFERROR(SUM(P40:P44), "--")</f>
        <v>0</v>
      </c>
      <c r="Q45" s="69" t="str">
        <f>IFERROR(P45/O45, "--")</f>
        <v>--</v>
      </c>
      <c r="R45" s="68">
        <f>IFERROR(SUM(R40:R44), "--")</f>
        <v>0</v>
      </c>
      <c r="S45" s="69" t="str">
        <f>IFERROR(R45/O45, "--")</f>
        <v>--</v>
      </c>
      <c r="T45" s="71" t="s">
        <v>32</v>
      </c>
    </row>
    <row r="46" spans="1:20" ht="15" customHeight="1" x14ac:dyDescent="0.25">
      <c r="A46" s="155" t="s">
        <v>41</v>
      </c>
      <c r="B46" s="35" t="s">
        <v>0</v>
      </c>
      <c r="C46" s="84">
        <v>85</v>
      </c>
      <c r="D46" s="36">
        <v>73</v>
      </c>
      <c r="E46" s="59">
        <v>0.85882352941176465</v>
      </c>
      <c r="F46" s="36">
        <v>62</v>
      </c>
      <c r="G46" s="59">
        <v>0.72941176470588232</v>
      </c>
      <c r="H46" s="37">
        <v>2.8452054794520545</v>
      </c>
      <c r="I46" s="84" t="s">
        <v>32</v>
      </c>
      <c r="J46" s="38" t="s">
        <v>32</v>
      </c>
      <c r="K46" s="92" t="s">
        <v>32</v>
      </c>
      <c r="L46" s="38" t="s">
        <v>32</v>
      </c>
      <c r="M46" s="92" t="s">
        <v>32</v>
      </c>
      <c r="N46" s="91" t="s">
        <v>32</v>
      </c>
      <c r="O46" s="84" t="s">
        <v>32</v>
      </c>
      <c r="P46" s="38" t="s">
        <v>32</v>
      </c>
      <c r="Q46" s="92" t="s">
        <v>32</v>
      </c>
      <c r="R46" s="38" t="s">
        <v>32</v>
      </c>
      <c r="S46" s="92" t="s">
        <v>32</v>
      </c>
      <c r="T46" s="91" t="s">
        <v>32</v>
      </c>
    </row>
    <row r="47" spans="1:20" x14ac:dyDescent="0.25">
      <c r="A47" s="156"/>
      <c r="B47" s="35" t="s">
        <v>1</v>
      </c>
      <c r="C47" s="81">
        <v>84</v>
      </c>
      <c r="D47" s="36">
        <v>74</v>
      </c>
      <c r="E47" s="59">
        <v>0.88095238095238093</v>
      </c>
      <c r="F47" s="36">
        <v>62</v>
      </c>
      <c r="G47" s="59">
        <v>0.73809523809523814</v>
      </c>
      <c r="H47" s="37">
        <v>2.6716216216216218</v>
      </c>
      <c r="I47" s="84" t="s">
        <v>32</v>
      </c>
      <c r="J47" s="38" t="s">
        <v>32</v>
      </c>
      <c r="K47" s="92" t="s">
        <v>32</v>
      </c>
      <c r="L47" s="38" t="s">
        <v>32</v>
      </c>
      <c r="M47" s="92" t="s">
        <v>32</v>
      </c>
      <c r="N47" s="91" t="s">
        <v>32</v>
      </c>
      <c r="O47" s="84" t="s">
        <v>32</v>
      </c>
      <c r="P47" s="38" t="s">
        <v>32</v>
      </c>
      <c r="Q47" s="92" t="s">
        <v>32</v>
      </c>
      <c r="R47" s="38" t="s">
        <v>32</v>
      </c>
      <c r="S47" s="92" t="s">
        <v>32</v>
      </c>
      <c r="T47" s="91" t="s">
        <v>32</v>
      </c>
    </row>
    <row r="48" spans="1:20" x14ac:dyDescent="0.25">
      <c r="A48" s="156"/>
      <c r="B48" s="35" t="s">
        <v>2</v>
      </c>
      <c r="C48" s="81">
        <v>82</v>
      </c>
      <c r="D48" s="36">
        <v>70</v>
      </c>
      <c r="E48" s="59">
        <v>0.85365853658536583</v>
      </c>
      <c r="F48" s="36">
        <v>55</v>
      </c>
      <c r="G48" s="59">
        <v>0.67073170731707321</v>
      </c>
      <c r="H48" s="37">
        <v>2.7724637681159421</v>
      </c>
      <c r="I48" s="84" t="s">
        <v>32</v>
      </c>
      <c r="J48" s="38" t="s">
        <v>32</v>
      </c>
      <c r="K48" s="92" t="s">
        <v>32</v>
      </c>
      <c r="L48" s="38" t="s">
        <v>32</v>
      </c>
      <c r="M48" s="92" t="s">
        <v>32</v>
      </c>
      <c r="N48" s="91" t="s">
        <v>32</v>
      </c>
      <c r="O48" s="84" t="s">
        <v>32</v>
      </c>
      <c r="P48" s="38" t="s">
        <v>32</v>
      </c>
      <c r="Q48" s="92" t="s">
        <v>32</v>
      </c>
      <c r="R48" s="38" t="s">
        <v>32</v>
      </c>
      <c r="S48" s="92" t="s">
        <v>32</v>
      </c>
      <c r="T48" s="91" t="s">
        <v>32</v>
      </c>
    </row>
    <row r="49" spans="1:20" x14ac:dyDescent="0.25">
      <c r="A49" s="156"/>
      <c r="B49" s="35" t="s">
        <v>48</v>
      </c>
      <c r="C49" s="81">
        <v>90</v>
      </c>
      <c r="D49" s="36">
        <v>70</v>
      </c>
      <c r="E49" s="59">
        <v>0.77777777777777779</v>
      </c>
      <c r="F49" s="36">
        <v>58</v>
      </c>
      <c r="G49" s="59">
        <v>0.64444444444444449</v>
      </c>
      <c r="H49" s="37">
        <v>2.8014285714285716</v>
      </c>
      <c r="I49" s="84" t="s">
        <v>32</v>
      </c>
      <c r="J49" s="38" t="s">
        <v>32</v>
      </c>
      <c r="K49" s="92" t="s">
        <v>32</v>
      </c>
      <c r="L49" s="38" t="s">
        <v>32</v>
      </c>
      <c r="M49" s="92" t="s">
        <v>32</v>
      </c>
      <c r="N49" s="91" t="s">
        <v>32</v>
      </c>
      <c r="O49" s="84" t="s">
        <v>32</v>
      </c>
      <c r="P49" s="38" t="s">
        <v>32</v>
      </c>
      <c r="Q49" s="92" t="s">
        <v>32</v>
      </c>
      <c r="R49" s="38" t="s">
        <v>32</v>
      </c>
      <c r="S49" s="92" t="s">
        <v>32</v>
      </c>
      <c r="T49" s="91" t="s">
        <v>32</v>
      </c>
    </row>
    <row r="50" spans="1:20" x14ac:dyDescent="0.25">
      <c r="A50" s="156"/>
      <c r="B50" s="35" t="s">
        <v>47</v>
      </c>
      <c r="C50" s="81">
        <v>80</v>
      </c>
      <c r="D50" s="36">
        <v>69</v>
      </c>
      <c r="E50" s="59">
        <v>0.86250000000000004</v>
      </c>
      <c r="F50" s="36">
        <v>58</v>
      </c>
      <c r="G50" s="59">
        <v>0.72499999999999998</v>
      </c>
      <c r="H50" s="37">
        <v>2.7621212121212126</v>
      </c>
      <c r="I50" s="84" t="s">
        <v>32</v>
      </c>
      <c r="J50" s="38" t="s">
        <v>32</v>
      </c>
      <c r="K50" s="92" t="s">
        <v>32</v>
      </c>
      <c r="L50" s="38" t="s">
        <v>32</v>
      </c>
      <c r="M50" s="92" t="s">
        <v>32</v>
      </c>
      <c r="N50" s="91" t="s">
        <v>32</v>
      </c>
      <c r="O50" s="84" t="s">
        <v>32</v>
      </c>
      <c r="P50" s="38" t="s">
        <v>32</v>
      </c>
      <c r="Q50" s="92" t="s">
        <v>32</v>
      </c>
      <c r="R50" s="38" t="s">
        <v>32</v>
      </c>
      <c r="S50" s="92" t="s">
        <v>32</v>
      </c>
      <c r="T50" s="91" t="s">
        <v>32</v>
      </c>
    </row>
    <row r="51" spans="1:20" s="72" customFormat="1" x14ac:dyDescent="0.25">
      <c r="A51" s="157"/>
      <c r="B51" s="73" t="s">
        <v>30</v>
      </c>
      <c r="C51" s="82">
        <f>IFERROR(SUM(C46:C50), "--")</f>
        <v>421</v>
      </c>
      <c r="D51" s="74">
        <f>IFERROR(SUM(D46:D50), "--")</f>
        <v>356</v>
      </c>
      <c r="E51" s="75">
        <f>IFERROR(D51/C51, "--")</f>
        <v>0.84560570071258911</v>
      </c>
      <c r="F51" s="74">
        <f>IFERROR(SUM(F46:F50), "--")</f>
        <v>295</v>
      </c>
      <c r="G51" s="75">
        <f>IFERROR(F51/C51, "--")</f>
        <v>0.70071258907363421</v>
      </c>
      <c r="H51" s="76" t="s">
        <v>32</v>
      </c>
      <c r="I51" s="82">
        <f>IFERROR(SUM(I46:I50), "--")</f>
        <v>0</v>
      </c>
      <c r="J51" s="74">
        <f>IFERROR(SUM(J46:J50), "--")</f>
        <v>0</v>
      </c>
      <c r="K51" s="75" t="str">
        <f>IFERROR(J51/I51, "--")</f>
        <v>--</v>
      </c>
      <c r="L51" s="74">
        <f>IFERROR(SUM(L46:L50), "--")</f>
        <v>0</v>
      </c>
      <c r="M51" s="75" t="str">
        <f>IFERROR(L51/I51, "--")</f>
        <v>--</v>
      </c>
      <c r="N51" s="76" t="s">
        <v>32</v>
      </c>
      <c r="O51" s="82">
        <f>IFERROR(SUM(O46:O50), "--")</f>
        <v>0</v>
      </c>
      <c r="P51" s="74">
        <f>IFERROR(SUM(P46:P50), "--")</f>
        <v>0</v>
      </c>
      <c r="Q51" s="75" t="str">
        <f>IFERROR(P51/O51, "--")</f>
        <v>--</v>
      </c>
      <c r="R51" s="74">
        <f>IFERROR(SUM(R46:R50), "--")</f>
        <v>0</v>
      </c>
      <c r="S51" s="75" t="str">
        <f>IFERROR(R51/O51, "--")</f>
        <v>--</v>
      </c>
      <c r="T51" s="76" t="s">
        <v>32</v>
      </c>
    </row>
    <row r="52" spans="1:20" ht="15" customHeight="1" x14ac:dyDescent="0.25">
      <c r="A52" s="183" t="s">
        <v>42</v>
      </c>
      <c r="B52" s="77" t="s">
        <v>0</v>
      </c>
      <c r="C52" s="79">
        <v>15</v>
      </c>
      <c r="D52" s="33">
        <v>11</v>
      </c>
      <c r="E52" s="28">
        <v>0.73333333333333328</v>
      </c>
      <c r="F52" s="33">
        <v>9</v>
      </c>
      <c r="G52" s="28">
        <v>0.6</v>
      </c>
      <c r="H52" s="34">
        <v>2.3909090909090911</v>
      </c>
      <c r="I52" s="119" t="s">
        <v>32</v>
      </c>
      <c r="J52" s="120" t="s">
        <v>32</v>
      </c>
      <c r="K52" s="31" t="s">
        <v>32</v>
      </c>
      <c r="L52" s="120" t="s">
        <v>32</v>
      </c>
      <c r="M52" s="31" t="s">
        <v>32</v>
      </c>
      <c r="N52" s="121" t="s">
        <v>32</v>
      </c>
      <c r="O52" s="119" t="s">
        <v>32</v>
      </c>
      <c r="P52" s="120" t="s">
        <v>32</v>
      </c>
      <c r="Q52" s="31" t="s">
        <v>32</v>
      </c>
      <c r="R52" s="120" t="s">
        <v>32</v>
      </c>
      <c r="S52" s="31" t="s">
        <v>32</v>
      </c>
      <c r="T52" s="121" t="s">
        <v>32</v>
      </c>
    </row>
    <row r="53" spans="1:20" x14ac:dyDescent="0.25">
      <c r="A53" s="184"/>
      <c r="B53" s="77" t="s">
        <v>1</v>
      </c>
      <c r="C53" s="79">
        <v>14</v>
      </c>
      <c r="D53" s="33">
        <v>13</v>
      </c>
      <c r="E53" s="28">
        <v>0.9285714285714286</v>
      </c>
      <c r="F53" s="33">
        <v>10</v>
      </c>
      <c r="G53" s="28">
        <v>0.7142857142857143</v>
      </c>
      <c r="H53" s="34">
        <v>2.5384615384615383</v>
      </c>
      <c r="I53" s="119" t="s">
        <v>32</v>
      </c>
      <c r="J53" s="120" t="s">
        <v>32</v>
      </c>
      <c r="K53" s="31" t="s">
        <v>32</v>
      </c>
      <c r="L53" s="120" t="s">
        <v>32</v>
      </c>
      <c r="M53" s="31" t="s">
        <v>32</v>
      </c>
      <c r="N53" s="121" t="s">
        <v>32</v>
      </c>
      <c r="O53" s="119" t="s">
        <v>32</v>
      </c>
      <c r="P53" s="120" t="s">
        <v>32</v>
      </c>
      <c r="Q53" s="31" t="s">
        <v>32</v>
      </c>
      <c r="R53" s="120" t="s">
        <v>32</v>
      </c>
      <c r="S53" s="31" t="s">
        <v>32</v>
      </c>
      <c r="T53" s="121" t="s">
        <v>32</v>
      </c>
    </row>
    <row r="54" spans="1:20" x14ac:dyDescent="0.25">
      <c r="A54" s="184"/>
      <c r="B54" s="77" t="s">
        <v>2</v>
      </c>
      <c r="C54" s="79">
        <v>15</v>
      </c>
      <c r="D54" s="33">
        <v>14</v>
      </c>
      <c r="E54" s="28">
        <v>0.93333333333333335</v>
      </c>
      <c r="F54" s="33">
        <v>12</v>
      </c>
      <c r="G54" s="28">
        <v>0.8</v>
      </c>
      <c r="H54" s="34">
        <v>3.0714285714285716</v>
      </c>
      <c r="I54" s="119" t="s">
        <v>32</v>
      </c>
      <c r="J54" s="120" t="s">
        <v>32</v>
      </c>
      <c r="K54" s="31" t="s">
        <v>32</v>
      </c>
      <c r="L54" s="120" t="s">
        <v>32</v>
      </c>
      <c r="M54" s="31" t="s">
        <v>32</v>
      </c>
      <c r="N54" s="121" t="s">
        <v>32</v>
      </c>
      <c r="O54" s="119" t="s">
        <v>32</v>
      </c>
      <c r="P54" s="120" t="s">
        <v>32</v>
      </c>
      <c r="Q54" s="31" t="s">
        <v>32</v>
      </c>
      <c r="R54" s="120" t="s">
        <v>32</v>
      </c>
      <c r="S54" s="31" t="s">
        <v>32</v>
      </c>
      <c r="T54" s="121" t="s">
        <v>32</v>
      </c>
    </row>
    <row r="55" spans="1:20" x14ac:dyDescent="0.25">
      <c r="A55" s="184"/>
      <c r="B55" s="77" t="s">
        <v>48</v>
      </c>
      <c r="C55" s="79">
        <v>4</v>
      </c>
      <c r="D55" s="33">
        <v>2</v>
      </c>
      <c r="E55" s="28">
        <v>0.5</v>
      </c>
      <c r="F55" s="33">
        <v>2</v>
      </c>
      <c r="G55" s="28">
        <v>0.5</v>
      </c>
      <c r="H55" s="34">
        <v>4</v>
      </c>
      <c r="I55" s="119" t="s">
        <v>32</v>
      </c>
      <c r="J55" s="120" t="s">
        <v>32</v>
      </c>
      <c r="K55" s="31" t="s">
        <v>32</v>
      </c>
      <c r="L55" s="120" t="s">
        <v>32</v>
      </c>
      <c r="M55" s="31" t="s">
        <v>32</v>
      </c>
      <c r="N55" s="121" t="s">
        <v>32</v>
      </c>
      <c r="O55" s="119" t="s">
        <v>32</v>
      </c>
      <c r="P55" s="120" t="s">
        <v>32</v>
      </c>
      <c r="Q55" s="31" t="s">
        <v>32</v>
      </c>
      <c r="R55" s="120" t="s">
        <v>32</v>
      </c>
      <c r="S55" s="31" t="s">
        <v>32</v>
      </c>
      <c r="T55" s="121" t="s">
        <v>32</v>
      </c>
    </row>
    <row r="56" spans="1:20" x14ac:dyDescent="0.25">
      <c r="A56" s="184"/>
      <c r="B56" s="77" t="s">
        <v>47</v>
      </c>
      <c r="C56" s="79">
        <v>7</v>
      </c>
      <c r="D56" s="33">
        <v>6</v>
      </c>
      <c r="E56" s="28">
        <v>0.8571428571428571</v>
      </c>
      <c r="F56" s="33">
        <v>3</v>
      </c>
      <c r="G56" s="28">
        <v>0.42857142857142855</v>
      </c>
      <c r="H56" s="34">
        <v>1.8333333333333333</v>
      </c>
      <c r="I56" s="119" t="s">
        <v>32</v>
      </c>
      <c r="J56" s="120" t="s">
        <v>32</v>
      </c>
      <c r="K56" s="31" t="s">
        <v>32</v>
      </c>
      <c r="L56" s="120" t="s">
        <v>32</v>
      </c>
      <c r="M56" s="31" t="s">
        <v>32</v>
      </c>
      <c r="N56" s="121" t="s">
        <v>32</v>
      </c>
      <c r="O56" s="119" t="s">
        <v>32</v>
      </c>
      <c r="P56" s="120" t="s">
        <v>32</v>
      </c>
      <c r="Q56" s="31" t="s">
        <v>32</v>
      </c>
      <c r="R56" s="120" t="s">
        <v>32</v>
      </c>
      <c r="S56" s="31" t="s">
        <v>32</v>
      </c>
      <c r="T56" s="121" t="s">
        <v>32</v>
      </c>
    </row>
    <row r="57" spans="1:20" s="72" customFormat="1" x14ac:dyDescent="0.25">
      <c r="A57" s="185"/>
      <c r="B57" s="78" t="s">
        <v>30</v>
      </c>
      <c r="C57" s="83">
        <f>IFERROR(SUM(C52:C56), "--")</f>
        <v>55</v>
      </c>
      <c r="D57" s="78">
        <f>IFERROR(SUM(D52:D56), "--")</f>
        <v>46</v>
      </c>
      <c r="E57" s="69">
        <f>IFERROR(D57/C57, "--")</f>
        <v>0.83636363636363631</v>
      </c>
      <c r="F57" s="78">
        <f>IFERROR(SUM(F52:F56), "--")</f>
        <v>36</v>
      </c>
      <c r="G57" s="69">
        <f>IFERROR(F57/C57, "--")</f>
        <v>0.65454545454545454</v>
      </c>
      <c r="H57" s="71" t="s">
        <v>32</v>
      </c>
      <c r="I57" s="80">
        <f>IFERROR(SUM(I52:I56), "--")</f>
        <v>0</v>
      </c>
      <c r="J57" s="68">
        <f>IFERROR(SUM(J52:J56), "--")</f>
        <v>0</v>
      </c>
      <c r="K57" s="69" t="str">
        <f>IFERROR(J57/I57, "--")</f>
        <v>--</v>
      </c>
      <c r="L57" s="68">
        <f>IFERROR(SUM(L52:L56), "--")</f>
        <v>0</v>
      </c>
      <c r="M57" s="69" t="str">
        <f>IFERROR(L57/I57, "--")</f>
        <v>--</v>
      </c>
      <c r="N57" s="71" t="s">
        <v>32</v>
      </c>
      <c r="O57" s="80">
        <f>IFERROR(SUM(O52:O56), "--")</f>
        <v>0</v>
      </c>
      <c r="P57" s="68">
        <f>IFERROR(SUM(P52:P56), "--")</f>
        <v>0</v>
      </c>
      <c r="Q57" s="69" t="str">
        <f>IFERROR(P57/O57, "--")</f>
        <v>--</v>
      </c>
      <c r="R57" s="68">
        <f>IFERROR(SUM(R52:R56), "--")</f>
        <v>0</v>
      </c>
      <c r="S57" s="69" t="str">
        <f>IFERROR(R57/O57, "--")</f>
        <v>--</v>
      </c>
      <c r="T57" s="71"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7" t="s">
        <v>103</v>
      </c>
      <c r="B1" s="138"/>
      <c r="C1" s="138"/>
      <c r="D1" s="138"/>
      <c r="E1" s="138"/>
      <c r="F1" s="138"/>
      <c r="G1" s="138"/>
      <c r="H1" s="138"/>
      <c r="I1" s="138"/>
      <c r="J1" s="138"/>
      <c r="K1" s="138"/>
    </row>
    <row r="2" spans="1:11" s="40" customFormat="1" ht="45" x14ac:dyDescent="0.25">
      <c r="A2" s="53" t="s">
        <v>4</v>
      </c>
      <c r="B2" s="65" t="s">
        <v>33</v>
      </c>
      <c r="C2" s="65" t="s">
        <v>34</v>
      </c>
      <c r="D2" s="65" t="s">
        <v>88</v>
      </c>
      <c r="E2" s="65" t="s">
        <v>91</v>
      </c>
      <c r="F2" s="65" t="s">
        <v>94</v>
      </c>
      <c r="G2" s="65" t="s">
        <v>35</v>
      </c>
      <c r="H2" s="65" t="s">
        <v>90</v>
      </c>
      <c r="I2" s="65" t="s">
        <v>51</v>
      </c>
      <c r="J2" s="65" t="s">
        <v>36</v>
      </c>
      <c r="K2" s="65" t="s">
        <v>37</v>
      </c>
    </row>
    <row r="3" spans="1:11" x14ac:dyDescent="0.25">
      <c r="A3" s="21" t="s">
        <v>0</v>
      </c>
      <c r="B3" s="43">
        <v>30</v>
      </c>
      <c r="C3" s="44">
        <v>4863.2995980000005</v>
      </c>
      <c r="D3" s="45">
        <v>602.86346820379322</v>
      </c>
      <c r="E3" s="44">
        <v>162.10998660000001</v>
      </c>
      <c r="F3" s="44">
        <v>8.0670000000000002</v>
      </c>
      <c r="G3" s="46">
        <v>5.15</v>
      </c>
      <c r="H3" s="45">
        <v>20.095448940126442</v>
      </c>
      <c r="I3" s="43">
        <v>1086</v>
      </c>
      <c r="J3" s="43">
        <v>1138</v>
      </c>
      <c r="K3" s="47">
        <v>0.95430579964850615</v>
      </c>
    </row>
    <row r="4" spans="1:11" x14ac:dyDescent="0.25">
      <c r="A4" s="21" t="s">
        <v>1</v>
      </c>
      <c r="B4" s="43">
        <v>31</v>
      </c>
      <c r="C4" s="44">
        <v>5375.6999699999997</v>
      </c>
      <c r="D4" s="45">
        <v>627.51117349737933</v>
      </c>
      <c r="E4" s="44">
        <v>179.189999</v>
      </c>
      <c r="F4" s="44">
        <v>8.5667000000000009</v>
      </c>
      <c r="G4" s="46">
        <v>6.2000000000000011</v>
      </c>
      <c r="H4" s="45">
        <v>20.917039116579311</v>
      </c>
      <c r="I4" s="43">
        <v>1240</v>
      </c>
      <c r="J4" s="43">
        <v>1250</v>
      </c>
      <c r="K4" s="47">
        <v>0.99199999999999999</v>
      </c>
    </row>
    <row r="5" spans="1:11" x14ac:dyDescent="0.25">
      <c r="A5" s="21" t="s">
        <v>2</v>
      </c>
      <c r="B5" s="43">
        <v>34</v>
      </c>
      <c r="C5" s="44">
        <v>5710.1999069999993</v>
      </c>
      <c r="D5" s="45">
        <v>589.68956224053522</v>
      </c>
      <c r="E5" s="44">
        <v>190.33999689999999</v>
      </c>
      <c r="F5" s="44">
        <v>9.6834000000000007</v>
      </c>
      <c r="G5" s="46">
        <v>6.0151000000000003</v>
      </c>
      <c r="H5" s="45">
        <v>19.656318741351175</v>
      </c>
      <c r="I5" s="43">
        <v>1252</v>
      </c>
      <c r="J5" s="43">
        <v>1342</v>
      </c>
      <c r="K5" s="47">
        <v>0.93293591654247388</v>
      </c>
    </row>
    <row r="6" spans="1:11" x14ac:dyDescent="0.25">
      <c r="A6" s="21" t="s">
        <v>48</v>
      </c>
      <c r="B6" s="43">
        <v>37</v>
      </c>
      <c r="C6" s="44">
        <v>5838.0992699999997</v>
      </c>
      <c r="D6" s="48">
        <v>567.720721745726</v>
      </c>
      <c r="E6" s="46">
        <v>194.603309</v>
      </c>
      <c r="F6" s="46">
        <v>10.283400000000002</v>
      </c>
      <c r="G6" s="46">
        <v>8.3011000000000017</v>
      </c>
      <c r="H6" s="48">
        <v>18.924024058190867</v>
      </c>
      <c r="I6" s="43">
        <v>1291</v>
      </c>
      <c r="J6" s="43">
        <v>1440</v>
      </c>
      <c r="K6" s="47">
        <v>0.89652777777777781</v>
      </c>
    </row>
    <row r="7" spans="1:11" x14ac:dyDescent="0.25">
      <c r="A7" s="21" t="s">
        <v>47</v>
      </c>
      <c r="B7" s="43">
        <v>34</v>
      </c>
      <c r="C7" s="44">
        <v>5419.8996179999995</v>
      </c>
      <c r="D7" s="45">
        <v>556.83518790967184</v>
      </c>
      <c r="E7" s="44">
        <v>180.66332059999999</v>
      </c>
      <c r="F7" s="44">
        <v>9.7333999999999996</v>
      </c>
      <c r="G7" s="46">
        <v>7.4843999999999999</v>
      </c>
      <c r="H7" s="45">
        <v>18.561172930322396</v>
      </c>
      <c r="I7" s="43">
        <v>1142</v>
      </c>
      <c r="J7" s="43">
        <v>1226</v>
      </c>
      <c r="K7" s="47">
        <v>0.93148450244698211</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2019-11-26T00:05:15Z</dcterms:modified>
</cp:coreProperties>
</file>